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amonged.MJ\Documents\VicePaz\Informatico\Pág Web\PROVEEDURIA\Plan Anual de Compras 2017\Plan Anual de Compras 2017\"/>
    </mc:Choice>
  </mc:AlternateContent>
  <bookViews>
    <workbookView xWindow="360" yWindow="255" windowWidth="9315" windowHeight="9600" tabRatio="850" activeTab="1"/>
  </bookViews>
  <sheets>
    <sheet name="General" sheetId="8" r:id="rId1"/>
    <sheet name="Agroindustrial" sheetId="9" r:id="rId2"/>
    <sheet name="Administracion y Apoyo" sheetId="7" r:id="rId3"/>
    <sheet name="Infraestructura Penitenciaria" sheetId="2" r:id="rId4"/>
    <sheet name="Prog Transferencias  Zurqui" sheetId="4" r:id="rId5"/>
    <sheet name="Prog Transferencias BP" sheetId="5" r:id="rId6"/>
  </sheets>
  <externalReferences>
    <externalReference r:id="rId7"/>
  </externalReferences>
  <calcPr calcId="152511"/>
</workbook>
</file>

<file path=xl/calcChain.xml><?xml version="1.0" encoding="utf-8"?>
<calcChain xmlns="http://schemas.openxmlformats.org/spreadsheetml/2006/main">
  <c r="K395" i="9" l="1"/>
  <c r="K394" i="9"/>
  <c r="K393" i="9"/>
  <c r="K392" i="9"/>
  <c r="K391" i="9"/>
  <c r="K390" i="9"/>
  <c r="K389" i="9"/>
  <c r="K388" i="9"/>
  <c r="K387" i="9"/>
  <c r="K386" i="9"/>
  <c r="K385" i="9"/>
  <c r="K384" i="9"/>
  <c r="K383" i="9"/>
  <c r="K382" i="9"/>
  <c r="K381" i="9"/>
  <c r="K380" i="9"/>
  <c r="K379" i="9"/>
  <c r="K378" i="9"/>
  <c r="K377" i="9"/>
  <c r="K376" i="9"/>
  <c r="K375" i="9"/>
  <c r="K374" i="9"/>
  <c r="K373" i="9"/>
  <c r="K372" i="9"/>
  <c r="K371" i="9"/>
  <c r="K370" i="9"/>
  <c r="K369" i="9"/>
  <c r="K368" i="9"/>
  <c r="K367" i="9"/>
  <c r="K366" i="9"/>
  <c r="K365" i="9"/>
  <c r="K364" i="9"/>
  <c r="K363" i="9"/>
  <c r="K362" i="9"/>
  <c r="K361" i="9"/>
  <c r="K360" i="9"/>
  <c r="K359" i="9"/>
  <c r="K358" i="9"/>
  <c r="K357" i="9"/>
  <c r="K356" i="9"/>
  <c r="K355" i="9"/>
  <c r="K354" i="9"/>
  <c r="K353" i="9"/>
  <c r="K352" i="9"/>
  <c r="K351" i="9"/>
  <c r="K350" i="9"/>
  <c r="K349" i="9"/>
  <c r="K348" i="9"/>
  <c r="K347" i="9"/>
  <c r="K346" i="9"/>
  <c r="K345" i="9"/>
  <c r="K344" i="9"/>
  <c r="K343" i="9"/>
  <c r="K342" i="9"/>
  <c r="K341" i="9"/>
  <c r="K340" i="9"/>
  <c r="K339" i="9"/>
  <c r="K338" i="9"/>
  <c r="K337" i="9"/>
  <c r="K336" i="9"/>
  <c r="K335" i="9"/>
  <c r="K334" i="9"/>
  <c r="K333" i="9"/>
  <c r="K332" i="9"/>
  <c r="K331" i="9"/>
  <c r="K330" i="9"/>
  <c r="K329" i="9"/>
  <c r="K328" i="9"/>
  <c r="K327" i="9"/>
  <c r="K326" i="9"/>
  <c r="K325" i="9"/>
  <c r="K324" i="9"/>
  <c r="K323" i="9"/>
  <c r="K322" i="9"/>
  <c r="K321" i="9"/>
  <c r="K320" i="9"/>
  <c r="K319"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5"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5"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J123" i="9"/>
  <c r="I123" i="9"/>
  <c r="K123" i="9" s="1"/>
  <c r="J122" i="9"/>
  <c r="I122" i="9"/>
  <c r="K122" i="9" s="1"/>
  <c r="J121" i="9"/>
  <c r="K121" i="9" s="1"/>
  <c r="K120" i="9"/>
  <c r="K119" i="9"/>
  <c r="J119" i="9"/>
  <c r="I119" i="9"/>
  <c r="I118" i="9"/>
  <c r="K118" i="9" s="1"/>
  <c r="I117" i="9"/>
  <c r="K117" i="9" s="1"/>
  <c r="K116" i="9"/>
  <c r="K115" i="9"/>
  <c r="J114" i="9"/>
  <c r="K114" i="9" s="1"/>
  <c r="I114" i="9"/>
  <c r="K113" i="9"/>
  <c r="I113" i="9"/>
  <c r="K111" i="9"/>
  <c r="I111" i="9"/>
  <c r="K110" i="9"/>
  <c r="J110" i="9"/>
  <c r="I110" i="9"/>
  <c r="J109" i="9"/>
  <c r="I109" i="9"/>
  <c r="K109" i="9" s="1"/>
  <c r="J108" i="9"/>
  <c r="I108" i="9"/>
  <c r="K108" i="9" s="1"/>
  <c r="J107" i="9"/>
  <c r="I107" i="9"/>
  <c r="K107" i="9" s="1"/>
  <c r="K106" i="9"/>
  <c r="J106" i="9"/>
  <c r="I106" i="9"/>
  <c r="K105" i="9"/>
  <c r="K104" i="9"/>
  <c r="K103" i="9"/>
  <c r="J102" i="9"/>
  <c r="I102" i="9"/>
  <c r="K102" i="9" s="1"/>
  <c r="J101" i="9"/>
  <c r="I101" i="9"/>
  <c r="K101" i="9" s="1"/>
  <c r="K100" i="9"/>
  <c r="I100" i="9"/>
  <c r="J99" i="9"/>
  <c r="I99" i="9"/>
  <c r="K99" i="9" s="1"/>
  <c r="J98" i="9"/>
  <c r="I98" i="9"/>
  <c r="K98" i="9" s="1"/>
  <c r="K97" i="9"/>
  <c r="J97" i="9"/>
  <c r="I97" i="9"/>
  <c r="J96" i="9"/>
  <c r="K96" i="9" s="1"/>
  <c r="I96" i="9"/>
  <c r="J95" i="9"/>
  <c r="I95" i="9"/>
  <c r="K95" i="9" s="1"/>
  <c r="J94" i="9"/>
  <c r="I94" i="9"/>
  <c r="K94" i="9" s="1"/>
  <c r="K93" i="9"/>
  <c r="J93" i="9"/>
  <c r="I93" i="9"/>
  <c r="J92" i="9"/>
  <c r="I92" i="9"/>
  <c r="K92" i="9" s="1"/>
  <c r="J91" i="9"/>
  <c r="I91" i="9"/>
  <c r="K91" i="9" s="1"/>
  <c r="J90" i="9"/>
  <c r="I90" i="9"/>
  <c r="K90" i="9" s="1"/>
  <c r="K89" i="9"/>
  <c r="J89" i="9"/>
  <c r="I89" i="9"/>
  <c r="J88" i="9"/>
  <c r="I88" i="9"/>
  <c r="K88" i="9" s="1"/>
  <c r="J87" i="9"/>
  <c r="I87" i="9"/>
  <c r="K87" i="9" s="1"/>
  <c r="J86" i="9"/>
  <c r="I86" i="9"/>
  <c r="K86" i="9" s="1"/>
  <c r="K85" i="9"/>
  <c r="J85" i="9"/>
  <c r="I85" i="9"/>
  <c r="I84" i="9"/>
  <c r="K84" i="9" s="1"/>
  <c r="K83" i="9"/>
  <c r="K82" i="9"/>
  <c r="I81" i="9"/>
  <c r="K81" i="9" s="1"/>
  <c r="I80" i="9"/>
  <c r="K80" i="9" s="1"/>
  <c r="I79" i="9"/>
  <c r="K79" i="9" s="1"/>
  <c r="K78" i="9"/>
  <c r="K77" i="9"/>
  <c r="I77" i="9"/>
  <c r="K76" i="9"/>
  <c r="I76" i="9"/>
  <c r="K75" i="9"/>
  <c r="I75" i="9"/>
  <c r="K74" i="9"/>
  <c r="I74" i="9"/>
  <c r="K73" i="9"/>
  <c r="I73" i="9"/>
  <c r="K72" i="9"/>
  <c r="I72" i="9"/>
  <c r="K71" i="9"/>
  <c r="I71" i="9"/>
  <c r="K70" i="9"/>
  <c r="I70" i="9"/>
  <c r="K69" i="9"/>
  <c r="I69" i="9"/>
  <c r="K68" i="9"/>
  <c r="I68" i="9"/>
  <c r="K67" i="9"/>
  <c r="I67" i="9"/>
  <c r="K66" i="9"/>
  <c r="I65" i="9"/>
  <c r="K65" i="9" s="1"/>
  <c r="I64" i="9"/>
  <c r="K64" i="9" s="1"/>
  <c r="J63" i="9"/>
  <c r="I63" i="9"/>
  <c r="K63" i="9" s="1"/>
  <c r="K62" i="9"/>
  <c r="J62" i="9"/>
  <c r="I62" i="9"/>
  <c r="J61" i="9"/>
  <c r="I61" i="9"/>
  <c r="K61" i="9" s="1"/>
  <c r="J60" i="9"/>
  <c r="I60" i="9"/>
  <c r="K60" i="9" s="1"/>
  <c r="J59" i="9"/>
  <c r="I59" i="9"/>
  <c r="K59" i="9" s="1"/>
  <c r="K58" i="9"/>
  <c r="J58" i="9"/>
  <c r="I58" i="9"/>
  <c r="J57" i="9"/>
  <c r="K57" i="9" s="1"/>
  <c r="I57" i="9"/>
  <c r="K56" i="9"/>
  <c r="J56" i="9"/>
  <c r="K55" i="9"/>
  <c r="J55" i="9"/>
  <c r="K54" i="9"/>
  <c r="J54" i="9"/>
  <c r="K53" i="9"/>
  <c r="J53" i="9"/>
  <c r="K52" i="9"/>
  <c r="J52" i="9"/>
  <c r="K51" i="9"/>
  <c r="K50" i="9"/>
  <c r="K49" i="9"/>
  <c r="I49" i="9"/>
  <c r="K48" i="9"/>
  <c r="I48" i="9"/>
  <c r="K47" i="9"/>
  <c r="I47" i="9"/>
  <c r="J46" i="9"/>
  <c r="I46" i="9"/>
  <c r="K46" i="9" s="1"/>
  <c r="J45" i="9"/>
  <c r="I45" i="9"/>
  <c r="K45" i="9" s="1"/>
  <c r="J44" i="9"/>
  <c r="I44" i="9"/>
  <c r="K44" i="9" s="1"/>
  <c r="J43" i="9"/>
  <c r="I43" i="9"/>
  <c r="K43" i="9" s="1"/>
  <c r="J42" i="9"/>
  <c r="I42" i="9"/>
  <c r="K42" i="9" s="1"/>
  <c r="J41" i="9"/>
  <c r="I41" i="9"/>
  <c r="K41" i="9" s="1"/>
  <c r="J40" i="9"/>
  <c r="I40" i="9"/>
  <c r="K40" i="9" s="1"/>
  <c r="J39" i="9"/>
  <c r="I39" i="9"/>
  <c r="K39" i="9" s="1"/>
  <c r="K38" i="9"/>
  <c r="J38" i="9"/>
  <c r="K37" i="9"/>
  <c r="J37" i="9"/>
  <c r="J36" i="9"/>
  <c r="I36" i="9"/>
  <c r="K36" i="9" s="1"/>
  <c r="J35" i="9"/>
  <c r="I35" i="9"/>
  <c r="K35" i="9" s="1"/>
  <c r="J34" i="9"/>
  <c r="I34" i="9"/>
  <c r="K34" i="9" s="1"/>
  <c r="J33" i="9"/>
  <c r="I33" i="9"/>
  <c r="K33" i="9" s="1"/>
  <c r="J32" i="9"/>
  <c r="I32" i="9"/>
  <c r="K32" i="9" s="1"/>
  <c r="J31" i="9"/>
  <c r="I31" i="9"/>
  <c r="K31" i="9" s="1"/>
  <c r="K30" i="9"/>
  <c r="J30" i="9"/>
  <c r="I30" i="9"/>
  <c r="J29" i="9"/>
  <c r="I29" i="9"/>
  <c r="K29" i="9" s="1"/>
  <c r="J28" i="9"/>
  <c r="I28" i="9"/>
  <c r="K28" i="9" s="1"/>
  <c r="J27" i="9"/>
  <c r="I27" i="9"/>
  <c r="K27" i="9" s="1"/>
  <c r="K26" i="9"/>
  <c r="J26" i="9"/>
  <c r="I26" i="9"/>
  <c r="J25" i="9"/>
  <c r="I25" i="9"/>
  <c r="K25" i="9" s="1"/>
  <c r="J24" i="9"/>
  <c r="I24" i="9"/>
  <c r="K24" i="9" s="1"/>
  <c r="J23" i="9"/>
  <c r="I23" i="9"/>
  <c r="K23" i="9" s="1"/>
  <c r="K22" i="9"/>
  <c r="J22" i="9"/>
  <c r="I22" i="9"/>
  <c r="J21" i="9"/>
  <c r="I21" i="9"/>
  <c r="K21" i="9" s="1"/>
  <c r="K20" i="9"/>
  <c r="I20" i="9"/>
  <c r="K19" i="9"/>
  <c r="J19" i="9"/>
  <c r="I19" i="9"/>
  <c r="K18" i="9"/>
  <c r="K17" i="9"/>
  <c r="K16" i="9"/>
  <c r="K15" i="9"/>
  <c r="J14" i="9"/>
  <c r="I14" i="9"/>
  <c r="K14" i="9" s="1"/>
  <c r="J13" i="9"/>
  <c r="I13" i="9"/>
  <c r="K13" i="9" s="1"/>
  <c r="J12" i="9"/>
  <c r="K12" i="9" s="1"/>
  <c r="I12" i="9"/>
  <c r="K11" i="9"/>
  <c r="J11" i="9"/>
  <c r="I11" i="9"/>
  <c r="J10" i="9"/>
  <c r="I10" i="9"/>
  <c r="K10" i="9" s="1"/>
  <c r="K9" i="9"/>
  <c r="J9" i="9"/>
  <c r="K8" i="9"/>
  <c r="J8" i="9"/>
  <c r="K7" i="9"/>
  <c r="J7" i="9"/>
  <c r="K6" i="9"/>
  <c r="J5" i="9"/>
  <c r="I5" i="9"/>
  <c r="K5" i="9" s="1"/>
  <c r="K4" i="9"/>
  <c r="J4" i="9"/>
  <c r="I4" i="9"/>
  <c r="J3" i="9"/>
  <c r="I3" i="9"/>
  <c r="K3" i="9" s="1"/>
  <c r="K198" i="8" l="1"/>
  <c r="K197" i="8"/>
  <c r="K196" i="8"/>
  <c r="K195" i="8"/>
  <c r="K194" i="8"/>
  <c r="K193" i="8"/>
  <c r="K192" i="8"/>
  <c r="K191" i="8"/>
  <c r="K190" i="8"/>
  <c r="K189" i="8"/>
  <c r="K188" i="8"/>
  <c r="K187" i="8"/>
  <c r="K186" i="8"/>
  <c r="K185" i="8"/>
  <c r="K184" i="8"/>
  <c r="K183" i="8"/>
  <c r="K182" i="8"/>
  <c r="K181" i="8"/>
  <c r="K180" i="8"/>
  <c r="K179" i="8"/>
  <c r="K178" i="8"/>
  <c r="K177"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7" i="8"/>
  <c r="K126" i="8"/>
  <c r="K125" i="8"/>
  <c r="L124" i="8"/>
  <c r="L125" i="8" s="1"/>
  <c r="L126" i="8" s="1"/>
  <c r="L127" i="8" s="1"/>
  <c r="L128" i="8" s="1"/>
  <c r="L129" i="8" s="1"/>
  <c r="L130" i="8" s="1"/>
  <c r="L131" i="8" s="1"/>
  <c r="L132" i="8" s="1"/>
  <c r="L133" i="8" s="1"/>
  <c r="L134" i="8" s="1"/>
  <c r="L135" i="8" s="1"/>
  <c r="L136" i="8" s="1"/>
  <c r="L137" i="8" s="1"/>
  <c r="L138" i="8" s="1"/>
  <c r="L139" i="8" s="1"/>
  <c r="L140" i="8" s="1"/>
  <c r="L141" i="8" s="1"/>
  <c r="L142" i="8" s="1"/>
  <c r="L143" i="8" s="1"/>
  <c r="L144" i="8" s="1"/>
  <c r="L145" i="8" s="1"/>
  <c r="L146" i="8" s="1"/>
  <c r="L147" i="8" s="1"/>
  <c r="L148" i="8" s="1"/>
  <c r="L149" i="8" s="1"/>
  <c r="L150" i="8" s="1"/>
  <c r="L151" i="8" s="1"/>
  <c r="L152" i="8" s="1"/>
  <c r="L153" i="8" s="1"/>
  <c r="L154" i="8" s="1"/>
  <c r="L155" i="8" s="1"/>
  <c r="L156" i="8" s="1"/>
  <c r="L157" i="8" s="1"/>
  <c r="L158" i="8" s="1"/>
  <c r="L159" i="8" s="1"/>
  <c r="L160" i="8" s="1"/>
  <c r="L161" i="8" s="1"/>
  <c r="L162" i="8" s="1"/>
  <c r="L163" i="8" s="1"/>
  <c r="L164" i="8" s="1"/>
  <c r="L165" i="8" s="1"/>
  <c r="L166" i="8" s="1"/>
  <c r="L167" i="8" s="1"/>
  <c r="L168" i="8" s="1"/>
  <c r="L169" i="8" s="1"/>
  <c r="L170" i="8" s="1"/>
  <c r="L171" i="8" s="1"/>
  <c r="L172" i="8" s="1"/>
  <c r="L173" i="8" s="1"/>
  <c r="L174" i="8" s="1"/>
  <c r="L175" i="8" s="1"/>
  <c r="L176" i="8" s="1"/>
  <c r="L177" i="8" s="1"/>
  <c r="L178" i="8" s="1"/>
  <c r="L179" i="8" s="1"/>
  <c r="L180" i="8" s="1"/>
  <c r="L181" i="8" s="1"/>
  <c r="L182" i="8" s="1"/>
  <c r="L183" i="8" s="1"/>
  <c r="L184" i="8" s="1"/>
  <c r="L185" i="8" s="1"/>
  <c r="L186" i="8" s="1"/>
  <c r="L187" i="8" s="1"/>
  <c r="L188" i="8" s="1"/>
  <c r="L189" i="8" s="1"/>
  <c r="L190" i="8" s="1"/>
  <c r="L191" i="8" s="1"/>
  <c r="L192" i="8" s="1"/>
  <c r="L193" i="8" s="1"/>
  <c r="L194" i="8" s="1"/>
  <c r="L195" i="8" s="1"/>
  <c r="L196" i="8" s="1"/>
  <c r="L197" i="8" s="1"/>
  <c r="L198" i="8" s="1"/>
  <c r="K124" i="8"/>
  <c r="K123" i="8"/>
  <c r="K122" i="8"/>
  <c r="K120" i="8"/>
  <c r="K119" i="8"/>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K5" i="8"/>
  <c r="K4" i="8"/>
  <c r="K49" i="5" l="1"/>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K72" i="2" l="1"/>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74" i="2" s="1"/>
  <c r="K79" i="4" l="1"/>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L6" i="4"/>
  <c r="L7" i="4" s="1"/>
  <c r="L8" i="4" s="1"/>
  <c r="L9" i="4" s="1"/>
  <c r="L10" i="4" s="1"/>
  <c r="L11" i="4" s="1"/>
  <c r="L12" i="4" s="1"/>
  <c r="L13" i="4" s="1"/>
  <c r="L14" i="4" s="1"/>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 r="L58" i="4" s="1"/>
  <c r="L59" i="4" s="1"/>
  <c r="L60" i="4" s="1"/>
  <c r="L61" i="4" s="1"/>
  <c r="L62" i="4" s="1"/>
  <c r="L63" i="4" s="1"/>
  <c r="L64" i="4" s="1"/>
  <c r="L65" i="4" s="1"/>
  <c r="L66" i="4" s="1"/>
  <c r="L67" i="4" s="1"/>
  <c r="L68" i="4" s="1"/>
  <c r="L69" i="4" s="1"/>
  <c r="L70" i="4" s="1"/>
  <c r="L71" i="4" s="1"/>
  <c r="L72" i="4" s="1"/>
  <c r="L73" i="4" s="1"/>
  <c r="L74" i="4" s="1"/>
  <c r="L75" i="4" s="1"/>
  <c r="L76" i="4" s="1"/>
  <c r="L77" i="4" s="1"/>
  <c r="L78" i="4" s="1"/>
  <c r="L79" i="4" s="1"/>
  <c r="L80" i="4" s="1"/>
  <c r="L81" i="4" s="1"/>
  <c r="L82" i="4" s="1"/>
  <c r="L83" i="4" s="1"/>
  <c r="L84" i="4" s="1"/>
  <c r="L85" i="4" s="1"/>
  <c r="L86" i="4" s="1"/>
  <c r="L87" i="4" s="1"/>
  <c r="L88" i="4" s="1"/>
  <c r="L89" i="4" s="1"/>
  <c r="L90" i="4" s="1"/>
  <c r="L91" i="4" s="1"/>
  <c r="L92" i="4" s="1"/>
  <c r="L93" i="4" s="1"/>
  <c r="L94" i="4" s="1"/>
  <c r="L95" i="4" s="1"/>
  <c r="L96" i="4" s="1"/>
  <c r="L97" i="4" s="1"/>
  <c r="L98" i="4" s="1"/>
  <c r="L99" i="4" s="1"/>
  <c r="L100" i="4" s="1"/>
  <c r="L101" i="4" s="1"/>
  <c r="L102" i="4" s="1"/>
  <c r="L103" i="4" s="1"/>
  <c r="L104" i="4" s="1"/>
  <c r="L105" i="4" s="1"/>
  <c r="L106" i="4" s="1"/>
  <c r="L107" i="4" s="1"/>
  <c r="L108" i="4" s="1"/>
  <c r="L109" i="4" s="1"/>
  <c r="L110" i="4" s="1"/>
  <c r="L111" i="4" s="1"/>
  <c r="L112" i="4" s="1"/>
  <c r="L113" i="4" s="1"/>
  <c r="L114" i="4" s="1"/>
  <c r="L115" i="4" s="1"/>
  <c r="L116" i="4" s="1"/>
  <c r="L117" i="4" s="1"/>
  <c r="L118" i="4" s="1"/>
  <c r="L119" i="4" s="1"/>
  <c r="L120" i="4" s="1"/>
  <c r="L121" i="4" s="1"/>
  <c r="L122" i="4" s="1"/>
  <c r="L123" i="4" s="1"/>
  <c r="L124" i="4" s="1"/>
  <c r="L125" i="4" s="1"/>
  <c r="L126" i="4" s="1"/>
  <c r="L127" i="4" s="1"/>
  <c r="L128" i="4" s="1"/>
  <c r="L129" i="4" s="1"/>
  <c r="L130" i="4" s="1"/>
  <c r="L131" i="4" s="1"/>
  <c r="L132" i="4" s="1"/>
  <c r="L133" i="4" s="1"/>
  <c r="L134" i="4" s="1"/>
  <c r="L135" i="4" s="1"/>
  <c r="L136" i="4" s="1"/>
  <c r="L137" i="4" s="1"/>
  <c r="L138" i="4" s="1"/>
  <c r="L139" i="4" s="1"/>
  <c r="L140" i="4" s="1"/>
  <c r="L141" i="4" s="1"/>
  <c r="L142" i="4" s="1"/>
  <c r="L143" i="4" s="1"/>
  <c r="L144" i="4" s="1"/>
  <c r="L145" i="4" s="1"/>
  <c r="L146" i="4" s="1"/>
  <c r="L147" i="4" s="1"/>
  <c r="L148" i="4" s="1"/>
  <c r="L149" i="4" s="1"/>
  <c r="L150" i="4" s="1"/>
  <c r="L151" i="4" s="1"/>
  <c r="L152" i="4" s="1"/>
  <c r="L153" i="4" s="1"/>
  <c r="L154" i="4" s="1"/>
  <c r="L155" i="4" s="1"/>
  <c r="L156" i="4" s="1"/>
  <c r="L157" i="4" s="1"/>
  <c r="L158" i="4" s="1"/>
  <c r="L159" i="4" s="1"/>
  <c r="L160" i="4" s="1"/>
  <c r="L161" i="4" s="1"/>
  <c r="L162" i="4" s="1"/>
  <c r="L163" i="4" s="1"/>
  <c r="L164" i="4" s="1"/>
  <c r="L165" i="4" s="1"/>
  <c r="L166" i="4" s="1"/>
  <c r="L167" i="4" s="1"/>
  <c r="L168" i="4" s="1"/>
  <c r="L169" i="4" s="1"/>
  <c r="L170" i="4" s="1"/>
  <c r="L171" i="4" s="1"/>
  <c r="L172" i="4" s="1"/>
  <c r="L173" i="4" s="1"/>
  <c r="L174" i="4" s="1"/>
  <c r="L175" i="4" s="1"/>
  <c r="L176" i="4" s="1"/>
  <c r="L177" i="4" s="1"/>
  <c r="L178" i="4" s="1"/>
  <c r="L179" i="4" s="1"/>
  <c r="L180" i="4" s="1"/>
  <c r="L181" i="4" s="1"/>
  <c r="L182" i="4" s="1"/>
  <c r="L183" i="4" s="1"/>
  <c r="L184" i="4" s="1"/>
  <c r="L185" i="4" s="1"/>
  <c r="L186" i="4" s="1"/>
  <c r="L187" i="4" s="1"/>
  <c r="K6" i="4"/>
  <c r="L5" i="4"/>
  <c r="K5" i="4"/>
  <c r="K4" i="4"/>
  <c r="K80" i="4" l="1"/>
  <c r="L7" i="7"/>
  <c r="L6" i="7" l="1"/>
  <c r="L5" i="7"/>
  <c r="L4" i="7"/>
</calcChain>
</file>

<file path=xl/comments1.xml><?xml version="1.0" encoding="utf-8"?>
<comments xmlns="http://schemas.openxmlformats.org/spreadsheetml/2006/main">
  <authors>
    <author>Luis Alberto Campos Loria</author>
    <author>Pablo Morales Villanueva</author>
  </authors>
  <commentList>
    <comment ref="G37" authorId="0" shapeId="0">
      <text>
        <r>
          <rPr>
            <b/>
            <sz val="9"/>
            <color indexed="81"/>
            <rFont val="Tahoma"/>
            <family val="2"/>
          </rPr>
          <t>Luis Alberto Campos Loria:</t>
        </r>
        <r>
          <rPr>
            <sz val="9"/>
            <color indexed="81"/>
            <rFont val="Tahoma"/>
            <family val="2"/>
          </rPr>
          <t xml:space="preserve">
Partida 2,03,06
</t>
        </r>
      </text>
    </comment>
    <comment ref="C38" authorId="0" shapeId="0">
      <text>
        <r>
          <rPr>
            <b/>
            <sz val="9"/>
            <color indexed="81"/>
            <rFont val="Tahoma"/>
            <family val="2"/>
          </rPr>
          <t>Luis Alberto Campos Loria:</t>
        </r>
        <r>
          <rPr>
            <sz val="9"/>
            <color indexed="81"/>
            <rFont val="Tahoma"/>
            <family val="2"/>
          </rPr>
          <t xml:space="preserve">
Partida 2,03,06</t>
        </r>
      </text>
    </comment>
    <comment ref="G38" authorId="0" shapeId="0">
      <text>
        <r>
          <rPr>
            <b/>
            <sz val="9"/>
            <color indexed="81"/>
            <rFont val="Tahoma"/>
            <family val="2"/>
          </rPr>
          <t>Luis Alberto Campos Loria:</t>
        </r>
        <r>
          <rPr>
            <sz val="9"/>
            <color indexed="81"/>
            <rFont val="Tahoma"/>
            <family val="2"/>
          </rPr>
          <t xml:space="preserve">
Partida 2,03,06</t>
        </r>
      </text>
    </comment>
    <comment ref="B228" authorId="1" shapeId="0">
      <text>
        <r>
          <rPr>
            <b/>
            <sz val="9"/>
            <color indexed="81"/>
            <rFont val="Tahoma"/>
            <family val="2"/>
          </rPr>
          <t>Pablo Morales Villanueva:</t>
        </r>
        <r>
          <rPr>
            <sz val="9"/>
            <color indexed="81"/>
            <rFont val="Tahoma"/>
            <family val="2"/>
          </rPr>
          <t xml:space="preserve">
faltan los ultimos dos digitos, necesario crear codigo</t>
        </r>
      </text>
    </comment>
    <comment ref="B240" authorId="1" shapeId="0">
      <text>
        <r>
          <rPr>
            <b/>
            <sz val="9"/>
            <color indexed="81"/>
            <rFont val="Tahoma"/>
            <family val="2"/>
          </rPr>
          <t>Pablo Morales Villanueva:</t>
        </r>
        <r>
          <rPr>
            <sz val="9"/>
            <color indexed="81"/>
            <rFont val="Tahoma"/>
            <family val="2"/>
          </rPr>
          <t xml:space="preserve">
la forma de presentacion del codigo original difiere
sacos de 25 kilos</t>
        </r>
      </text>
    </comment>
    <comment ref="B295" authorId="1" shapeId="0">
      <text>
        <r>
          <rPr>
            <b/>
            <sz val="9"/>
            <color indexed="81"/>
            <rFont val="Tahoma"/>
            <family val="2"/>
          </rPr>
          <t>Pablo Morales Villanueva:</t>
        </r>
        <r>
          <rPr>
            <sz val="9"/>
            <color indexed="81"/>
            <rFont val="Tahoma"/>
            <family val="2"/>
          </rPr>
          <t xml:space="preserve">
ES NECESARIO CREAR CODIGO</t>
        </r>
      </text>
    </comment>
    <comment ref="B377" authorId="1" shapeId="0">
      <text>
        <r>
          <rPr>
            <b/>
            <sz val="9"/>
            <color indexed="81"/>
            <rFont val="Tahoma"/>
            <family val="2"/>
          </rPr>
          <t>Pablo Morales Villanueva:</t>
        </r>
        <r>
          <rPr>
            <sz val="9"/>
            <color indexed="81"/>
            <rFont val="Tahoma"/>
            <family val="2"/>
          </rPr>
          <t xml:space="preserve">
NECESARIO CREAR CODIGO</t>
        </r>
      </text>
    </comment>
  </commentList>
</comments>
</file>

<file path=xl/sharedStrings.xml><?xml version="1.0" encoding="utf-8"?>
<sst xmlns="http://schemas.openxmlformats.org/spreadsheetml/2006/main" count="6238" uniqueCount="1609">
  <si>
    <t>Patronato de Construcciones, Instalaciones y Adquisición de Bienes</t>
  </si>
  <si>
    <t>Código</t>
  </si>
  <si>
    <t>Programa</t>
  </si>
  <si>
    <t>Subp.</t>
  </si>
  <si>
    <t>Subc.</t>
  </si>
  <si>
    <t>Consec.</t>
  </si>
  <si>
    <t>Tipo de bien ó servicio</t>
  </si>
  <si>
    <t>Medida</t>
  </si>
  <si>
    <t>Cantidad</t>
  </si>
  <si>
    <t>Unitario</t>
  </si>
  <si>
    <t>Total</t>
  </si>
  <si>
    <t>Periodo</t>
  </si>
  <si>
    <t>Fuente</t>
  </si>
  <si>
    <t>P. Ordinario</t>
  </si>
  <si>
    <t>005</t>
  </si>
  <si>
    <t>000200</t>
  </si>
  <si>
    <t>900</t>
  </si>
  <si>
    <t>001000</t>
  </si>
  <si>
    <t>001</t>
  </si>
  <si>
    <t>000005</t>
  </si>
  <si>
    <t>000010</t>
  </si>
  <si>
    <t>010</t>
  </si>
  <si>
    <t>000001</t>
  </si>
  <si>
    <t>015</t>
  </si>
  <si>
    <t>145</t>
  </si>
  <si>
    <t>000020</t>
  </si>
  <si>
    <t>000000</t>
  </si>
  <si>
    <t>000300</t>
  </si>
  <si>
    <t>085</t>
  </si>
  <si>
    <t>000500</t>
  </si>
  <si>
    <t>040</t>
  </si>
  <si>
    <t>000040</t>
  </si>
  <si>
    <t>045</t>
  </si>
  <si>
    <t>050</t>
  </si>
  <si>
    <t>030</t>
  </si>
  <si>
    <t>135</t>
  </si>
  <si>
    <t>000002</t>
  </si>
  <si>
    <t>090</t>
  </si>
  <si>
    <t>075</t>
  </si>
  <si>
    <t>000030</t>
  </si>
  <si>
    <t>Infraestructura Penitenciaria</t>
  </si>
  <si>
    <t>Unidad</t>
  </si>
  <si>
    <t>unidad</t>
  </si>
  <si>
    <t>Caja de Torner RICOH Type 1130D (6unidades)</t>
  </si>
  <si>
    <t>Memorias USB 16 gigas (llave malla)</t>
  </si>
  <si>
    <t>Ley 8228</t>
  </si>
  <si>
    <t>10502</t>
  </si>
  <si>
    <t>065</t>
  </si>
  <si>
    <t>001020</t>
  </si>
  <si>
    <t>001700</t>
  </si>
  <si>
    <t>270</t>
  </si>
  <si>
    <t>185</t>
  </si>
  <si>
    <t>002200</t>
  </si>
  <si>
    <t>00005</t>
  </si>
  <si>
    <t>00001</t>
  </si>
  <si>
    <t>Otras transferencias a personas</t>
  </si>
  <si>
    <t>000090</t>
  </si>
  <si>
    <t>000535</t>
  </si>
  <si>
    <t>080805</t>
  </si>
  <si>
    <t>00000</t>
  </si>
  <si>
    <t>Reajuste de precios</t>
  </si>
  <si>
    <t>009400</t>
  </si>
  <si>
    <t xml:space="preserve">Cartucho de tinta mate black original para Plotter hp designjet T610 (nº72) número de parte original C9403A. </t>
  </si>
  <si>
    <t>Cartucho de tinta photo black original para Plotter hp designjet T610 (nº72) número de parte original C9370A.</t>
  </si>
  <si>
    <t>Papel bond en rollo para plotter de  0,76 x 50m  30 pulgadas 80z, 80 gramos - 99% blanco, tamaño oficio</t>
  </si>
  <si>
    <t>175057</t>
  </si>
  <si>
    <t>Papel bond 20 Classic 8 1/2 x 13 75 grs.  Presentación en resmas de 500 hojas tamaño oficio</t>
  </si>
  <si>
    <t>Cinta adhesiva  tipo mágica de 1.89 cms x 20 mts de largo sin dispensador.</t>
  </si>
  <si>
    <t>101201</t>
  </si>
  <si>
    <t>Escalímetro plástico triangular grande, 30 cm. Escalas 1:20, 1:25, 1:50,1:75,1:100, 1:125</t>
  </si>
  <si>
    <t>110301</t>
  </si>
  <si>
    <t>Tabla acrílica con prensa tamaño carta</t>
  </si>
  <si>
    <t>CHALECO REFLECTIVO, chaleco de malla 100% poliester. 2 bolsas exteriores con velcro: 17,5cm * 19 cm. 1 bolsa exterior a la altura del pecho al lado izquierdo: 10cm * 10cm. Color naranja con bandas reflectivas horizontales y verticales,  con grado de reflectividad de 360 grados de 2" color blanco/plata. Cumple con lo requisitos ANSI/ISEA 107-2010 Y 107-2004. Material de alta visibilidad clase 2.</t>
  </si>
  <si>
    <t>Lentes con resistencia de alto impacto. Absorben radiacion UV. Resistentes a las rayaduras. Lente de policarbonato con patillas en termoplastico, ajustables. Debera cumplir con las normas ANSI Z87.11-2003 y CSA Z94.1. antiempañante.</t>
  </si>
  <si>
    <t>Casco de seguridad, Diseñado para reducir el efecto de impacto y/o penetracion por objetos que caen libremente. Con puntos de suspension no conductores de electricidad. Diseño modular que permita colocacion de productos de proteccion facial/auditiva/ocular. Propiedades dielectricas. Fabricado en polietileno de alta denidad. -Cumple con las normas ANSI Z y regulaciones OSHA. Dimensiones: 21,50 cms ANCHO, 28cms LARGO.</t>
  </si>
  <si>
    <t>PORTAMINAS DE 0.7 MM Para minas de 0,7 mm , ideal para escribir y dibujar, empuñadura antideslizante de caucho, clip, pulzadora y punta de metal, punta retractil para protección, CAJA DE 12 UNIDADES</t>
  </si>
  <si>
    <t>REPUESTOS PARA CUCHILLA Repuesto para cutter grande, ancho de la cuchilla 1,90 cm Presentación en PAQUETE DE 10 UNIDADES</t>
  </si>
  <si>
    <t xml:space="preserve">CINTA ADHESIVA PARA ENMASCARAR (MASKING TAPE) DE 1" (PULGADA) DE ANCHO X 25 METROS DE LARGO (ROLLO INDIVIDUAL). </t>
  </si>
  <si>
    <t>CINTA ADHESIVA PARA ENMASCARAR (MASKING TAPE) igual o superior a la MARCA 3M, DE 3.81 CMS x 25 METROS</t>
  </si>
  <si>
    <t>GOMA Goma. Goma en aerosol, spray adhesivo reposicionable para montajes, composiciones fotográficas, presentaciones, diseños gráficos y más. Aplicable sobre cualquier superficie no debe producir arrugas, transparente, presentación 290 gramos, igual o superior a la marca Scotch 3M</t>
  </si>
  <si>
    <t>405</t>
  </si>
  <si>
    <t>435</t>
  </si>
  <si>
    <t>Disco Compacto CD-R de 700MB de capacidad, velocidad de 52X, CON LOGO MARCA TDK . Presentación en PAQUETE de 10 unidades. (10 paquetes</t>
  </si>
  <si>
    <r>
      <t xml:space="preserve">Cartucho de tinta de </t>
    </r>
    <r>
      <rPr>
        <b/>
        <u/>
        <sz val="10"/>
        <rFont val="Tahoma"/>
        <family val="2"/>
      </rPr>
      <t xml:space="preserve">alto rendimiento </t>
    </r>
    <r>
      <rPr>
        <sz val="10"/>
        <rFont val="Tahoma"/>
        <family val="2"/>
      </rPr>
      <t>para impresora multifuncional Epson Stylus Tx300F numero de parte original T073120H igual a marca Epson</t>
    </r>
  </si>
  <si>
    <t>Plan de compras 2017</t>
  </si>
  <si>
    <t>I y II Semestre 2017</t>
  </si>
  <si>
    <t>002265</t>
  </si>
  <si>
    <t>Ploteo de plano, copias heliográficas</t>
  </si>
  <si>
    <t>Transporte dentro del país</t>
  </si>
  <si>
    <t>Viáticos dentro del país</t>
  </si>
  <si>
    <t xml:space="preserve">Reparaciones de taladros, máquinas de soldar, máquinas de cortar césped, entre otros  </t>
  </si>
  <si>
    <t xml:space="preserve">Reparación y suministro de repuestos para vehículos </t>
  </si>
  <si>
    <t>Aceites y lubricantes para diferentes máquinas</t>
  </si>
  <si>
    <t xml:space="preserve">Aguarrás, thinner y pintura </t>
  </si>
  <si>
    <t>Accesorio original  (cabezal) para impresora HP Officejet Pro K8600 numero de parte original C9381A Igual a marca HP (black-yellow)</t>
  </si>
  <si>
    <t>Accesorio original  (cabezal) para impresora HP Officejet Pro K8600 numero de parte original C9382A Igual a marca HP (magenta-cyan)</t>
  </si>
  <si>
    <t>Cartucho de tinta original cyan para impresora multifuncional Epson Stylus Tx210 numero de parte original T073220 igual a marca Epson</t>
  </si>
  <si>
    <t>Cartucho de tinta original magenta para impresora multifuncional Epson Stylus Tx210 numero de parte original T073320 igual a marca Epson</t>
  </si>
  <si>
    <t>Cartucho de tinta original amarillo para impresora multifuncional Epson Stylus Tx210 numero de parte original T073420 igual a marca Epson</t>
  </si>
  <si>
    <t>Accesorio original (cabezal)  para impresora  de plotter HP desingjet T610  (número de parte original C9380A) (Gris/Negro Fotográfico)</t>
  </si>
  <si>
    <t>Accesorio original (cabezal)  para impresora  de plotter HP desingjet T610  (número de parte original C9383A) (Magenta/Cyan)</t>
  </si>
  <si>
    <t>Accesorio original (cabezal)  para impresora  de plotter HP desingjet T610  (número de parte original C9384A) (Negro Mate/Amarillo)</t>
  </si>
  <si>
    <t>010060</t>
  </si>
  <si>
    <t>Cartucho de tinta negra de alto rendimiento, original para impresora HP Officejet Pro K8600 (nº88)  número de parte original C9396AL. Igual a marca HP</t>
  </si>
  <si>
    <t>Cartucho de tinta original cyan para impresora HP Officejet Pro K8600 (nº88) número de parte original C9386AL. Igual a marca HP</t>
  </si>
  <si>
    <t>Cartucho tinta original magenta para impresora HP Officejet Pro K8600 (nº88) número de parte original C9387AL.Igual a marca HP</t>
  </si>
  <si>
    <t>Cartucho de tinta original amarilla para impresora HP Officejet Pro K8600 (nº88)  número de parte original C9388AL. Igual a marca HP.</t>
  </si>
  <si>
    <t>Cartucho de tinta gris original para Plotter hp designjet T610 (nº72) número de parte original C9374A.</t>
  </si>
  <si>
    <t xml:space="preserve">Cartucho de tinta magenta original para Plotter hp designjet T610 (nº72) número de parte original C9372A. </t>
  </si>
  <si>
    <t xml:space="preserve">Cartucho de tinta amarilla original para Plotter hp designjet T610 (nº72) número de parte original C9373A. </t>
  </si>
  <si>
    <t xml:space="preserve">Cartucho de tinta cyan original para Plotter hp designjet T610 (nº72) número de parte original C9371A. </t>
  </si>
  <si>
    <t xml:space="preserve">Silicón transparente, pegamento </t>
  </si>
  <si>
    <t>Tubos, tornillos, clavos, láminas de techo, perfiles, entre otros</t>
  </si>
  <si>
    <t xml:space="preserve">Repemax, cementos y agregados </t>
  </si>
  <si>
    <t xml:space="preserve">Reglas, alfajilla, puertas </t>
  </si>
  <si>
    <t xml:space="preserve">Cables, breakear, bombillos </t>
  </si>
  <si>
    <t xml:space="preserve">Celosías, vidrios </t>
  </si>
  <si>
    <t>Adaptadores, codos, tubos</t>
  </si>
  <si>
    <t>Conduleta, llave de paso, lámina difusora</t>
  </si>
  <si>
    <t xml:space="preserve">Puntas de taladro, martillos </t>
  </si>
  <si>
    <t>Repuestos para las plantas de tratamiento, repuestos para inodoro.</t>
  </si>
  <si>
    <t xml:space="preserve">Plástico para encuadernar, rollo de 20 metros de plástico adhesivo </t>
  </si>
  <si>
    <t>Sellos</t>
  </si>
  <si>
    <t>Papel, hojas, carpetas</t>
  </si>
  <si>
    <t>Guantes, capas, botas de hule</t>
  </si>
  <si>
    <t>Cloro para las plantas de tratamiento</t>
  </si>
  <si>
    <t>Uniformes (traje protección plantas de tratamiento de aguas residuales)</t>
  </si>
  <si>
    <t>Guantes de nitrilo</t>
  </si>
  <si>
    <t>Construcción de 24 Módulos para Alojamiento de la Población Privada de Libertad CAI Reforma (II Etapa)</t>
  </si>
  <si>
    <t>Trituradoras de papel, estantes, muebles metálicos, entre otros</t>
  </si>
  <si>
    <t>Odómetros láser y de rueda, walkie talkie, entre otros</t>
  </si>
  <si>
    <t>Servicios de Ingeniería (regencias ambientales, estudio de suelos, garantías ambientales, perforación y habilitación de pozos, entre otros)</t>
  </si>
  <si>
    <t>Transferencias Varias</t>
  </si>
  <si>
    <t>000066</t>
  </si>
  <si>
    <t>Pasta de  dientes 100 ml, presentación en crema,  sabor  original a menta, mpxima protección  anticaires,  miro-  partículas  de calcio, fórmula con flúor  activo que  penetre  los dientes para  que  retenga  el calcio  natural. Limpieza  profunda.</t>
  </si>
  <si>
    <t>unidades</t>
  </si>
  <si>
    <t>I y II Semestre 2016</t>
  </si>
  <si>
    <t>000003</t>
  </si>
  <si>
    <t>pintura acrilica similar a Cantilan para uso en papel y cartulina  (cinco unidades de cada color. Blanca,negra,amarilla,verde,roja,azul, naranja</t>
  </si>
  <si>
    <t>000800</t>
  </si>
  <si>
    <t>Filete de Dorado</t>
  </si>
  <si>
    <t>kilo</t>
  </si>
  <si>
    <t>Bisteck popular</t>
  </si>
  <si>
    <t>000400</t>
  </si>
  <si>
    <t>Chuleta de  primera</t>
  </si>
  <si>
    <t>Chorizo especial</t>
  </si>
  <si>
    <t>Muslito de ala</t>
  </si>
  <si>
    <t>Costilla especial</t>
  </si>
  <si>
    <t>000035</t>
  </si>
  <si>
    <t>Galleta Sorbeto Naranja-Vainilla ,  Paquete 12 unidades Galleta de miel</t>
  </si>
  <si>
    <t>Néctar sabores varios Dos Pinos 200 ml.</t>
  </si>
  <si>
    <t>Leche Dos Pinos UHT 2 % 1 Litro</t>
  </si>
  <si>
    <t>litro</t>
  </si>
  <si>
    <t>000055</t>
  </si>
  <si>
    <t>Vitamaiz kilos</t>
  </si>
  <si>
    <t>332</t>
  </si>
  <si>
    <t>021002</t>
  </si>
  <si>
    <t>yogurt de sabores litros</t>
  </si>
  <si>
    <t>Cereal 560 gramos</t>
  </si>
  <si>
    <t>230</t>
  </si>
  <si>
    <t>00002</t>
  </si>
  <si>
    <t>Arena de Tajo</t>
  </si>
  <si>
    <t>00020</t>
  </si>
  <si>
    <t>Cemento gris saco</t>
  </si>
  <si>
    <t>195</t>
  </si>
  <si>
    <t>000039</t>
  </si>
  <si>
    <t>Llave de Chorro en PVC de 12 mm</t>
  </si>
  <si>
    <t>395</t>
  </si>
  <si>
    <t>000900</t>
  </si>
  <si>
    <t>Inodoros con capacidad de 6 Litros, línea economica, completos con accesorios plásticos, color blanco.</t>
  </si>
  <si>
    <t>Lapiz de madera Número 2 (lapiz grafito), color amarillo, con borrador fijo que no manche el papel, con esmalte y punta cerrada, color de grafito negro. Presentación en cajas de 12 unidades. (42 cajas de 12 unidades cada una)</t>
  </si>
  <si>
    <t>120</t>
  </si>
  <si>
    <t>850025</t>
  </si>
  <si>
    <t>regla plastica de 30 cms de largo. en plastico resistente y flexible. Grabada en centimetros y en milímetros.</t>
  </si>
  <si>
    <t>GOMA BLANCA Pegamento blanco permanente, de secado rápido, para uso escolar, no contiene solventes. Pega cartón, tela, papel y otros materiales escolares, galon</t>
  </si>
  <si>
    <t>000060</t>
  </si>
  <si>
    <t>lapices de colores en cajas de 12 unidades</t>
  </si>
  <si>
    <t>095</t>
  </si>
  <si>
    <t>755015</t>
  </si>
  <si>
    <t>Marcador negro para pizarra acrilica resistente al agua que no manche punta fina o redonda en caja de 10 unidades.</t>
  </si>
  <si>
    <t>Marcador de felpa punta redonda colores a escoger caja de 10 unidade.</t>
  </si>
  <si>
    <t>020</t>
  </si>
  <si>
    <t>borrador suave de lápiz de 6cmx2cmx1,0cm de grueso, mínimo. Con cubierta de carton para que no se ensucie el producto. Que no manche el papel</t>
  </si>
  <si>
    <t>marcadores fosforecentes, punta fina papa papel, copia y fax , secado rápido, no tóxico. La tapa o el cuerpo deben ser del color de la tinta, resistente al agua ( 10 marillo y 10 verde)</t>
  </si>
  <si>
    <t>tajadortes manual metalico para escritorio, para lápiz corriente N°1, tamaño 2,5 cm de largox1,5 cm de ancho, en forma de cuña, buen filo, de un agujero.</t>
  </si>
  <si>
    <t>goma tipo silicone en frio en 250 ml</t>
  </si>
  <si>
    <t>000115</t>
  </si>
  <si>
    <t>Pincel N° 2 redondo</t>
  </si>
  <si>
    <t>000135</t>
  </si>
  <si>
    <t>Pincel N° 6 redondo</t>
  </si>
  <si>
    <t>000155</t>
  </si>
  <si>
    <t>Pincel N° 10 grande</t>
  </si>
  <si>
    <t>000165</t>
  </si>
  <si>
    <t>Pincel N° 12 grande</t>
  </si>
  <si>
    <t>Pincel N° 6 plano</t>
  </si>
  <si>
    <t>000145</t>
  </si>
  <si>
    <t>Pincel N° 8 plano</t>
  </si>
  <si>
    <t>140</t>
  </si>
  <si>
    <t>175075</t>
  </si>
  <si>
    <t>Papel higiénico enrollos de 1000 hojas cada uno, empacados en bultos de 48 unidades c/u.</t>
  </si>
  <si>
    <t>Cuaderno cosido rayado común de 100 hojas , tamaño 21,5x16,5cm, portada unicolor.</t>
  </si>
  <si>
    <t>260</t>
  </si>
  <si>
    <t>papel periodico en hojas tamaño carta en paquetes  de 50 unidades</t>
  </si>
  <si>
    <t>060</t>
  </si>
  <si>
    <t>sobres manila N° 13tipo oficio 25,5x33cm color amarillo tradicional, sin impresión, para hojas tamaño oficio, paquete 50 unidades</t>
  </si>
  <si>
    <t>cartulina satinada color y medidas a escoger,multiproposito, acabado satinado, tamaño 63,75cmx76,25cm, gramaje 67 libras ( azul, verde, rojo, blanco, celeste, amarillo)</t>
  </si>
  <si>
    <t>000004</t>
  </si>
  <si>
    <t>papel bond tamano carta colores surtidos paquete de 400 hojas</t>
  </si>
  <si>
    <t>001099</t>
  </si>
  <si>
    <t xml:space="preserve"> papel de construcción medidas 22,8cmx30,5cm surtido de colores brillantes, presentacion en paquetes de 50 unidades </t>
  </si>
  <si>
    <t>Cobija Individual antialérgica, color azul oscuro, confeccionada con materiales 50% poliester y 50% algodón; medida de 1,90 Metros X 2,20 Metros.</t>
  </si>
  <si>
    <t>025</t>
  </si>
  <si>
    <t>Blusa tipo Camiseta para Mujer, en algodón 100%, cuello en V, colores variados a escoger por la administración, 50 unidades talla L, 55 unidades talla M, 20 unidades talla XL.</t>
  </si>
  <si>
    <t>Calcetas de color blanco, paramujer, por el tobillo que sean flexibles y distensibles.</t>
  </si>
  <si>
    <t>Calcetines deportivos en algodón color blanco, para hombre, a la pantorrilla, flexibles y distensibles.</t>
  </si>
  <si>
    <t>035</t>
  </si>
  <si>
    <t>000140</t>
  </si>
  <si>
    <t>Camiseta color Blanco con mangas, cuello redondo en algodón 100 unidades talla L, 100 unidades talla M, 50 unidades talla S,50 unidades talla XL, 100% algodón.</t>
  </si>
  <si>
    <t>055</t>
  </si>
  <si>
    <t>Pantalón  tipo jeans de mezclilla para hombre, estilo ancho, 30 unidades talla (32), 30 unidades talla (34),  tipo tejano, sin estampados, cierre de botón y cremallera, con pasafajas, en tono azul oscuro.</t>
  </si>
  <si>
    <t>Pantalón  tipo jeans de mezclilla para Mujer, talle bajo, ruedo tubo, color azul, con pasafajas, con cierre de botón y cremallera 10 unidades talla (8-9), 10 unidades talla (9-10), 5 unidades talla (10-11), 5 unidades talla (11-12) y 10 unidades talla (13-14)</t>
  </si>
  <si>
    <t>Tenis para papifutbol, para hombre, 10pares #36, 10 pares #37, 10 pares #38, 20 pares # 39, 75 pares # 40, 100pares # 41, 75 pares # 42, en color negro con blanco.</t>
  </si>
  <si>
    <t>unidades, lease correctamentte pares</t>
  </si>
  <si>
    <t>001060</t>
  </si>
  <si>
    <t xml:space="preserve">Sandalias para hombre de hule, de meter el dedo, 50 pares # 41, 50 pares # 42, 15 pares # 43, 10 pares #44 en color negro </t>
  </si>
  <si>
    <t>170</t>
  </si>
  <si>
    <t>Sábanas individual, 50% poliester y 50% algodón, color gris oscuro; medida de 1,90 Metros X 2,20 Metros.</t>
  </si>
  <si>
    <t>Sobrecama tamaño matrimonial,  con elástico, color beige,50% poliester y 50% algodón, para colchón de 1,40 mts. X 1,90 mts.</t>
  </si>
  <si>
    <t>225</t>
  </si>
  <si>
    <t>Brazier copa completa, 100% algodón, color a definir por la Administracióbn, 20 unidades talla 32-B, 40 unidades talla 34-B , 30 unidades 36-B, 10 unidades talla 38-C</t>
  </si>
  <si>
    <t>Blumer color a definir por la administración, 100% algodón,Tipo Cacheteros, 10 unidades talla S, 5 unidades talla M, 15 unidades talla L, 5 unidades talla XL</t>
  </si>
  <si>
    <t>Blummer color a definir por la administración, 100% algodón, Tipo Hilo dental 5 unidades talla S, 5 unidades talla M, 5 unidades talla L, 5 unidades talla XL</t>
  </si>
  <si>
    <t>Blummer color a definir por la administración, 100% algodón, Tipo tanga 10 unidades talla S, 15 unidades talla M, 15 unidades talla L, 5 unidades talla XL</t>
  </si>
  <si>
    <t>002000</t>
  </si>
  <si>
    <t xml:space="preserve">Calzoncillo tipo Boxer 100% algodón, colores oscuros a definir por la administración, 65 unidades talla S, 65 unidades talla M, 140 unidades talla L, 30 unidades talla XL </t>
  </si>
  <si>
    <t>003750</t>
  </si>
  <si>
    <t>Pantaloneta Deportiva a la rodilla, impermeable, 100% nylon, colores oscuros a escoger por la administración 100 unidades talla L, 75 unidades talla M, 75 unidades talla S, 50 unidades talla XL.</t>
  </si>
  <si>
    <t>bandera de costa rica tela tipo oficial resistente a lluvia y sol 2 mts de largo * 1 mt de ancho</t>
  </si>
  <si>
    <t>Jabón de Tocador antibacterial, en presentación de 120 grs</t>
  </si>
  <si>
    <t>Desodorante (uso personal), en presentación gel, envase transparene  de 50 ml para hombre, aroma a escoger.</t>
  </si>
  <si>
    <t>Desodorante (uso personal), en presentación gel, envase transparente de 50 ml para mujer, aroma a escoger.</t>
  </si>
  <si>
    <t>Maquinilla de Afeitar, doble hoja desechable para hombre,</t>
  </si>
  <si>
    <t>mesas ping pong raquetas y bolas</t>
  </si>
  <si>
    <t>mesas de futbolin</t>
  </si>
  <si>
    <t>205</t>
  </si>
  <si>
    <t>balones de futbol 5</t>
  </si>
  <si>
    <t>000099</t>
  </si>
  <si>
    <t>balones de baskketball</t>
  </si>
  <si>
    <t>balones volleyyball</t>
  </si>
  <si>
    <t>00000005</t>
  </si>
  <si>
    <t>mesas de futbolin  en madera barnizada o pintada,   de    90  centímetros de  alo,   1,40 metros de largo y 75 centímetros de ancho,   muñecos en  plástico, con marcador  de goles,  cinco bolas  de  plástoco,  empuñadura  plástica.</t>
  </si>
  <si>
    <t>Televisores similares o parecidos a Panasonic de 32 pulgadas, Tipo LED. Modo Eco para ahorro de energía. Debe de incluir dentro del precio unitario la base de pared correspondiente para cada pantalla. (SOPORTE PARED PARA PANTALLA DE 81,28 cms (32 pulgadas) Soporta hasta de 106,68 cms (42").</t>
  </si>
  <si>
    <t>videobeen</t>
  </si>
  <si>
    <t>001880</t>
  </si>
  <si>
    <t>lavadora de ropa</t>
  </si>
  <si>
    <t>001010</t>
  </si>
  <si>
    <t>secadora de ropa</t>
  </si>
  <si>
    <t xml:space="preserve">405 </t>
  </si>
  <si>
    <t>00000002</t>
  </si>
  <si>
    <t>Horno microondas industrial, en acero inoxidable opaco labrado,  1000 watts, 15 amperios, 110 voltios, horno microondas Whirlpool modelo 1010S</t>
  </si>
  <si>
    <t>ALMOHADAS/ FUNDAS P. NIÑO</t>
  </si>
  <si>
    <t>001300</t>
  </si>
  <si>
    <t>BEBERITOS</t>
  </si>
  <si>
    <t>Blummer</t>
  </si>
  <si>
    <t>Unidades</t>
  </si>
  <si>
    <t>130601</t>
  </si>
  <si>
    <t>Blusa tipo Camiseta</t>
  </si>
  <si>
    <t>Camiseta</t>
  </si>
  <si>
    <t>CAMISETAS TIRANTES</t>
  </si>
  <si>
    <t>Carne de pescado</t>
  </si>
  <si>
    <t>kilos</t>
  </si>
  <si>
    <t>Carne de res</t>
  </si>
  <si>
    <t>000600</t>
  </si>
  <si>
    <t>CEPILLOS DE DIENTES P/ NIÑOS</t>
  </si>
  <si>
    <t>CEREAL  variado</t>
  </si>
  <si>
    <t>BARRITAS DE CEREAL</t>
  </si>
  <si>
    <t>COBIJAS INDIVIDUALES P. ADULTO</t>
  </si>
  <si>
    <t>COBIJAS P/CUNA</t>
  </si>
  <si>
    <t>000700</t>
  </si>
  <si>
    <t>CREMA USO EXTERNO PARA BEBE</t>
  </si>
  <si>
    <t>00190</t>
  </si>
  <si>
    <t>000280</t>
  </si>
  <si>
    <t>DETERGENTE LAVAPLATOS</t>
  </si>
  <si>
    <t>Fórmulas lácteas para bebés menores de 1 año  con y sin lactosa</t>
  </si>
  <si>
    <t>000240</t>
  </si>
  <si>
    <t>JABON AZUL</t>
  </si>
  <si>
    <t>JUEGO DE SABANA CON ELASTICO Y FUNDA</t>
  </si>
  <si>
    <t>130061</t>
  </si>
  <si>
    <t>JUEGUITO ROPA BEBE</t>
  </si>
  <si>
    <t>JUEGUITO ROPA NIÑA</t>
  </si>
  <si>
    <t>JUEGUITO ROPA NIÑO</t>
  </si>
  <si>
    <t>JUGOS TETRABRIK VARIOS SABORES</t>
  </si>
  <si>
    <t>Material Didáctico, juguetes de apresto</t>
  </si>
  <si>
    <t>13061</t>
  </si>
  <si>
    <t>MEDIAS</t>
  </si>
  <si>
    <t>080605</t>
  </si>
  <si>
    <t>MESA DE JARDIN PARA NIÑOS</t>
  </si>
  <si>
    <t>Pantalón Mezclilla</t>
  </si>
  <si>
    <t>00060</t>
  </si>
  <si>
    <t>PAÑALES</t>
  </si>
  <si>
    <t>UNIDADES</t>
  </si>
  <si>
    <t>105</t>
  </si>
  <si>
    <t>100050</t>
  </si>
  <si>
    <t>PAÑOS DE BAÑO</t>
  </si>
  <si>
    <t xml:space="preserve">PAÑOS P/MANOS </t>
  </si>
  <si>
    <t>PAPEL HIGIENICO</t>
  </si>
  <si>
    <t>000190</t>
  </si>
  <si>
    <t>PLATOS PLASTICOS (MELAMINA)</t>
  </si>
  <si>
    <t>SABANAS PARA CUNA</t>
  </si>
  <si>
    <t>Sandalias de Hule</t>
  </si>
  <si>
    <t>Pares</t>
  </si>
  <si>
    <t xml:space="preserve">SET DE OLLAS inoxidable </t>
  </si>
  <si>
    <t>080</t>
  </si>
  <si>
    <t>000070</t>
  </si>
  <si>
    <t>TAZAS PLASTICAS  (MELAMINA)</t>
  </si>
  <si>
    <t>TENIS</t>
  </si>
  <si>
    <t>POLLO</t>
  </si>
  <si>
    <t>FORMULA PARA LACTANTES</t>
  </si>
  <si>
    <t>100015</t>
  </si>
  <si>
    <t>BOLSAS DE JARDIN PARA BASURERO</t>
  </si>
  <si>
    <t>000260</t>
  </si>
  <si>
    <t>DESINFECTANTE ANTI GRASA PARA ELCTRODOMESTICOS</t>
  </si>
  <si>
    <t>480</t>
  </si>
  <si>
    <t>050552</t>
  </si>
  <si>
    <t>TOALLITAS HUMEDAS</t>
  </si>
  <si>
    <t>ESTANTES C/COMPARTIMIENTOS</t>
  </si>
  <si>
    <t>CARRITOS P/TRASLADO DE ALIMENTOS</t>
  </si>
  <si>
    <t xml:space="preserve">SECADORA AUTOMATICA </t>
  </si>
  <si>
    <t xml:space="preserve">UNIDAD </t>
  </si>
  <si>
    <t>LAVADORA AUTOMÁTICA</t>
  </si>
  <si>
    <t>I y II Semestre 2018</t>
  </si>
  <si>
    <t>I y II Semestre 2019</t>
  </si>
  <si>
    <t>000015</t>
  </si>
  <si>
    <t>Administracion y Apoyo</t>
  </si>
  <si>
    <t xml:space="preserve"> Administración y Apoyo</t>
  </si>
  <si>
    <t>Mantenimiento, y reparacion de equipo de computo y sistemas de informacion</t>
  </si>
  <si>
    <t xml:space="preserve">Combustible y Lubricantes </t>
  </si>
  <si>
    <t>Servicios Generales</t>
  </si>
  <si>
    <t>Materiales y productos electricos, telefonicos y computo</t>
  </si>
  <si>
    <t>Descripcion</t>
  </si>
  <si>
    <t xml:space="preserve">Servicios de encuadernación </t>
  </si>
  <si>
    <t>Servicio de transporte</t>
  </si>
  <si>
    <t>Honorarios de estacionamiento o kilometraje</t>
  </si>
  <si>
    <t>Licencia de Software</t>
  </si>
  <si>
    <t>Gasolina</t>
  </si>
  <si>
    <t>Código UNSPSC</t>
  </si>
  <si>
    <t>Código de Identificación</t>
  </si>
  <si>
    <t>Clasificac</t>
  </si>
  <si>
    <t>identific</t>
  </si>
  <si>
    <t>60121211</t>
  </si>
  <si>
    <t>50121539</t>
  </si>
  <si>
    <t>50181905</t>
  </si>
  <si>
    <t>50202899</t>
  </si>
  <si>
    <t>50131701</t>
  </si>
  <si>
    <t>90015474/92024370</t>
  </si>
  <si>
    <t>11111611</t>
  </si>
  <si>
    <t>90030219</t>
  </si>
  <si>
    <t>30111130</t>
  </si>
  <si>
    <t>90014641</t>
  </si>
  <si>
    <t>Plafon plástico, redondo, color blanco, para bombillo standard.  (ver imagen anexa)</t>
  </si>
  <si>
    <t>44121705</t>
  </si>
  <si>
    <t>90031588</t>
  </si>
  <si>
    <t>41111604</t>
  </si>
  <si>
    <t>92030301-00000001</t>
  </si>
  <si>
    <t>31201603</t>
  </si>
  <si>
    <t>44121707</t>
  </si>
  <si>
    <t>44121708</t>
  </si>
  <si>
    <t>44121804</t>
  </si>
  <si>
    <t>44121619</t>
  </si>
  <si>
    <t>12352310</t>
  </si>
  <si>
    <t>92008845</t>
  </si>
  <si>
    <t>60121226</t>
  </si>
  <si>
    <t>14111704</t>
  </si>
  <si>
    <t>14111514</t>
  </si>
  <si>
    <t>53131608</t>
  </si>
  <si>
    <t>14111511</t>
  </si>
  <si>
    <t>90030707</t>
  </si>
  <si>
    <t>14111519</t>
  </si>
  <si>
    <t>53111901</t>
  </si>
  <si>
    <t>92106208</t>
  </si>
  <si>
    <t>55121715</t>
  </si>
  <si>
    <t>53131606</t>
  </si>
  <si>
    <t>53131603</t>
  </si>
  <si>
    <t>60141102</t>
  </si>
  <si>
    <t>juego de mesa</t>
  </si>
  <si>
    <t>49181510</t>
  </si>
  <si>
    <t>92061918</t>
  </si>
  <si>
    <t>49161505</t>
  </si>
  <si>
    <t>49161603</t>
  </si>
  <si>
    <t>49161515</t>
  </si>
  <si>
    <t>52161505</t>
  </si>
  <si>
    <t>47111502</t>
  </si>
  <si>
    <t>92084827</t>
  </si>
  <si>
    <t>47111503</t>
  </si>
  <si>
    <t>92023552</t>
  </si>
  <si>
    <t>92002405 00000002</t>
  </si>
  <si>
    <t>Código de Clasificación</t>
  </si>
  <si>
    <t>82121701</t>
  </si>
  <si>
    <t>90003873</t>
  </si>
  <si>
    <t>77101504</t>
  </si>
  <si>
    <t>92088348</t>
  </si>
  <si>
    <t>78111899</t>
  </si>
  <si>
    <t>92075644</t>
  </si>
  <si>
    <t>90101604</t>
  </si>
  <si>
    <t>92031347</t>
  </si>
  <si>
    <t>72151802</t>
  </si>
  <si>
    <t>92089160</t>
  </si>
  <si>
    <t>78180107</t>
  </si>
  <si>
    <t>92004032</t>
  </si>
  <si>
    <t>15121520</t>
  </si>
  <si>
    <t>92015455</t>
  </si>
  <si>
    <t>31211803</t>
  </si>
  <si>
    <t>90016761</t>
  </si>
  <si>
    <t>44103105</t>
  </si>
  <si>
    <t>92028531</t>
  </si>
  <si>
    <t>92018850</t>
  </si>
  <si>
    <t>92018851</t>
  </si>
  <si>
    <t>92018853</t>
  </si>
  <si>
    <t>44103110</t>
  </si>
  <si>
    <t>92077355</t>
  </si>
  <si>
    <t>92077354</t>
  </si>
  <si>
    <t xml:space="preserve"> 44103105</t>
  </si>
  <si>
    <t>92111463</t>
  </si>
  <si>
    <t>92036825</t>
  </si>
  <si>
    <t>92033593</t>
  </si>
  <si>
    <t>92033594</t>
  </si>
  <si>
    <t>90028164</t>
  </si>
  <si>
    <t>92006689</t>
  </si>
  <si>
    <t>90028171</t>
  </si>
  <si>
    <t>92007400</t>
  </si>
  <si>
    <t>92007410</t>
  </si>
  <si>
    <t>92007517</t>
  </si>
  <si>
    <t>92007518</t>
  </si>
  <si>
    <t>92007411</t>
  </si>
  <si>
    <t>92007399</t>
  </si>
  <si>
    <t>44103127</t>
  </si>
  <si>
    <t>92109955</t>
  </si>
  <si>
    <t>90031839</t>
  </si>
  <si>
    <t>31162002</t>
  </si>
  <si>
    <t>92006963</t>
  </si>
  <si>
    <t>30111601</t>
  </si>
  <si>
    <t>30171504</t>
  </si>
  <si>
    <t>90031853</t>
  </si>
  <si>
    <t>39121603</t>
  </si>
  <si>
    <t>92052512</t>
  </si>
  <si>
    <t>30171609</t>
  </si>
  <si>
    <t>92037976</t>
  </si>
  <si>
    <t>40172199</t>
  </si>
  <si>
    <t>92007922</t>
  </si>
  <si>
    <t>30181701</t>
  </si>
  <si>
    <t>90030300</t>
  </si>
  <si>
    <t>27111602</t>
  </si>
  <si>
    <t>90003368</t>
  </si>
  <si>
    <t>44111807</t>
  </si>
  <si>
    <t>92070193</t>
  </si>
  <si>
    <t>44122003</t>
  </si>
  <si>
    <t>92023569</t>
  </si>
  <si>
    <t>27111517</t>
  </si>
  <si>
    <t>90009741</t>
  </si>
  <si>
    <t>40141640</t>
  </si>
  <si>
    <t>92024645</t>
  </si>
  <si>
    <t>31201512</t>
  </si>
  <si>
    <t>90002643</t>
  </si>
  <si>
    <t>90031554</t>
  </si>
  <si>
    <t>31201503</t>
  </si>
  <si>
    <t>92014769</t>
  </si>
  <si>
    <t>92013612</t>
  </si>
  <si>
    <t>44103506</t>
  </si>
  <si>
    <t>92053862</t>
  </si>
  <si>
    <t>43201808</t>
  </si>
  <si>
    <t>90028029</t>
  </si>
  <si>
    <t>43201824</t>
  </si>
  <si>
    <t>92029763</t>
  </si>
  <si>
    <t>44121604</t>
  </si>
  <si>
    <t>92069376</t>
  </si>
  <si>
    <t>14111507</t>
  </si>
  <si>
    <t>92001803</t>
  </si>
  <si>
    <t>N/A</t>
  </si>
  <si>
    <t>14111510</t>
  </si>
  <si>
    <t>92084004</t>
  </si>
  <si>
    <t>46181504</t>
  </si>
  <si>
    <t>90028248</t>
  </si>
  <si>
    <t>47131807</t>
  </si>
  <si>
    <t>92027594</t>
  </si>
  <si>
    <t>46181503</t>
  </si>
  <si>
    <t>92003301</t>
  </si>
  <si>
    <t>46181507</t>
  </si>
  <si>
    <t>92015068</t>
  </si>
  <si>
    <t>46181704</t>
  </si>
  <si>
    <t>92007324</t>
  </si>
  <si>
    <t>46181811</t>
  </si>
  <si>
    <t>92025698</t>
  </si>
  <si>
    <t>90002985</t>
  </si>
  <si>
    <t>24102004</t>
  </si>
  <si>
    <t>92003747</t>
  </si>
  <si>
    <t>25191839</t>
  </si>
  <si>
    <t>92032990</t>
  </si>
  <si>
    <t>72131606</t>
  </si>
  <si>
    <t>90005257</t>
  </si>
  <si>
    <t>clasificacion</t>
  </si>
  <si>
    <t xml:space="preserve">Identificacion </t>
  </si>
  <si>
    <t>52121505</t>
  </si>
  <si>
    <t>92083012</t>
  </si>
  <si>
    <t>42231899</t>
  </si>
  <si>
    <t>92107999</t>
  </si>
  <si>
    <t>53102303</t>
  </si>
  <si>
    <t>92082983</t>
  </si>
  <si>
    <t>53102301</t>
  </si>
  <si>
    <t>92082961</t>
  </si>
  <si>
    <t>92082963</t>
  </si>
  <si>
    <t>92082968</t>
  </si>
  <si>
    <t>50112019</t>
  </si>
  <si>
    <t>9202433400000003</t>
  </si>
  <si>
    <t>53131503</t>
  </si>
  <si>
    <t>9204664900000001</t>
  </si>
  <si>
    <t>20221201</t>
  </si>
  <si>
    <t>92083810</t>
  </si>
  <si>
    <t>50221202</t>
  </si>
  <si>
    <t>92029364
-00000001</t>
  </si>
  <si>
    <t>52121513</t>
  </si>
  <si>
    <t>92083869</t>
  </si>
  <si>
    <t>51241208</t>
  </si>
  <si>
    <t>920402600000002</t>
  </si>
  <si>
    <t>52151704</t>
  </si>
  <si>
    <t>9208860100000005</t>
  </si>
  <si>
    <t>CUCHARAS PLASTICAS (no desechable)</t>
  </si>
  <si>
    <t>90029423
-00000001</t>
  </si>
  <si>
    <t>42231802</t>
  </si>
  <si>
    <t>92106147</t>
  </si>
  <si>
    <t>53102105</t>
  </si>
  <si>
    <t>92083435</t>
  </si>
  <si>
    <t>92083136</t>
  </si>
  <si>
    <t>53102101</t>
  </si>
  <si>
    <t>92083661</t>
  </si>
  <si>
    <t>9202440700000001</t>
  </si>
  <si>
    <t>6014201</t>
  </si>
  <si>
    <t>92106251</t>
  </si>
  <si>
    <t>53102401</t>
  </si>
  <si>
    <t>92083664</t>
  </si>
  <si>
    <t>56101519</t>
  </si>
  <si>
    <t>90031824</t>
  </si>
  <si>
    <t>53101505</t>
  </si>
  <si>
    <t>92083691</t>
  </si>
  <si>
    <t>53102305</t>
  </si>
  <si>
    <t>92073702</t>
  </si>
  <si>
    <t>52121701</t>
  </si>
  <si>
    <t>92030165</t>
  </si>
  <si>
    <t>92083870</t>
  </si>
  <si>
    <t>90003544</t>
  </si>
  <si>
    <t>52151502</t>
  </si>
  <si>
    <t>90016990</t>
  </si>
  <si>
    <t>52121509</t>
  </si>
  <si>
    <t>92034357</t>
  </si>
  <si>
    <t>53111903</t>
  </si>
  <si>
    <t>92083879</t>
  </si>
  <si>
    <t>52151668</t>
  </si>
  <si>
    <t>92106233</t>
  </si>
  <si>
    <t>52152004</t>
  </si>
  <si>
    <t>9201196400000002</t>
  </si>
  <si>
    <t>92083871</t>
  </si>
  <si>
    <t>pares</t>
  </si>
  <si>
    <t>50112010</t>
  </si>
  <si>
    <t>92083304</t>
  </si>
  <si>
    <t>47121701</t>
  </si>
  <si>
    <t>9003859700000009</t>
  </si>
  <si>
    <t>47131821</t>
  </si>
  <si>
    <t>9207368100000001</t>
  </si>
  <si>
    <t>56111906</t>
  </si>
  <si>
    <t>92074084</t>
  </si>
  <si>
    <t>24101511</t>
  </si>
  <si>
    <t>92085939</t>
  </si>
  <si>
    <t>92027714</t>
  </si>
  <si>
    <t>52141601</t>
  </si>
  <si>
    <t>92016990</t>
  </si>
  <si>
    <t>9203030-00000001</t>
  </si>
  <si>
    <t>90029423
00000001</t>
  </si>
  <si>
    <t xml:space="preserve">P. Ordinario y Extraordianrio </t>
  </si>
  <si>
    <t>PLAN ANUAL DE COMPRAS  2017</t>
  </si>
  <si>
    <t>SICOP</t>
  </si>
  <si>
    <t>PLAN DE COMPRAS 2017</t>
  </si>
  <si>
    <t>Nombre de identificador</t>
  </si>
  <si>
    <t>Subpartida</t>
  </si>
  <si>
    <t>Subclase</t>
  </si>
  <si>
    <t>Consecutivo</t>
  </si>
  <si>
    <t>Descripción</t>
  </si>
  <si>
    <t>Precio 2017</t>
  </si>
  <si>
    <t>Monto</t>
  </si>
  <si>
    <t>Periodo de adquisición</t>
  </si>
  <si>
    <t>110701</t>
  </si>
  <si>
    <t>Transporte de ferry</t>
  </si>
  <si>
    <t>Servicio de reparación y renovación de componentes de máquinas</t>
  </si>
  <si>
    <t>10406</t>
  </si>
  <si>
    <t>000100</t>
  </si>
  <si>
    <t>Reparación y rebobinado de motor</t>
  </si>
  <si>
    <t>83111602</t>
  </si>
  <si>
    <t>92041168</t>
  </si>
  <si>
    <t>Servicio de Monitoreo, GPS para moviles.</t>
  </si>
  <si>
    <t>10499</t>
  </si>
  <si>
    <t>000080</t>
  </si>
  <si>
    <t>SERVICIO DE TOMA DE DATOS CON GPS</t>
  </si>
  <si>
    <t>Global</t>
  </si>
  <si>
    <t>72102103</t>
  </si>
  <si>
    <t>92047319</t>
  </si>
  <si>
    <t>SERVICIO DE FUMIGACION</t>
  </si>
  <si>
    <t>080820</t>
  </si>
  <si>
    <t>Servicio de Fumigación</t>
  </si>
  <si>
    <t>10804</t>
  </si>
  <si>
    <t>Mantenimiento y rep.de Horno para producir pan de bollito</t>
  </si>
  <si>
    <t>Mantenimiento y rep.de amasadoras para producir pan de bollito</t>
  </si>
  <si>
    <t>Mantenimiento y rep.de divisoras de masa para producir pan de bollito</t>
  </si>
  <si>
    <t xml:space="preserve">Mantenimiento y reparación de equipo </t>
  </si>
  <si>
    <t>Mantenimiento y reparación de dobladoras de tubo</t>
  </si>
  <si>
    <t>Equipo de ebanistería y carpintería</t>
  </si>
  <si>
    <t>Mantenimiento de sierras</t>
  </si>
  <si>
    <t>10805</t>
  </si>
  <si>
    <t xml:space="preserve">Reparación y suministros de repuestos para vehículo </t>
  </si>
  <si>
    <t>20101</t>
  </si>
  <si>
    <t>000</t>
  </si>
  <si>
    <t>Combustibles y lubricantes</t>
  </si>
  <si>
    <t>Aceite lubricante y Grasa para lubricar, todo tipo</t>
  </si>
  <si>
    <t>DILUYENTE PARA PINTURA TIPO TRANSITO DE 3.785L Marca TM Modelo AGUARRAS</t>
  </si>
  <si>
    <t>20104</t>
  </si>
  <si>
    <t>Aguarrás</t>
  </si>
  <si>
    <t>Litros</t>
  </si>
  <si>
    <t>90028097</t>
  </si>
  <si>
    <t>DILUYENTE PARA PINTURAS 3.785L Marca SUR Modelo THINNER</t>
  </si>
  <si>
    <t>THINNER CORRIENTE</t>
  </si>
  <si>
    <t>PINTURA EN AGUA ACRILICA SATINADA PARA EXT-INT TIPO ANTIHONGOS ENV 18,93 L SECADO A 25°C</t>
  </si>
  <si>
    <t>220</t>
  </si>
  <si>
    <t>081005</t>
  </si>
  <si>
    <t>12142104</t>
  </si>
  <si>
    <t>Gas dióxido de carbono CO2</t>
  </si>
  <si>
    <t>20199</t>
  </si>
  <si>
    <t>000045</t>
  </si>
  <si>
    <t>GAS CO2 PARA SOLDAR</t>
  </si>
  <si>
    <t>Harina para panificación, en sacos de 50 kilogramos</t>
  </si>
  <si>
    <t>Kilogramos</t>
  </si>
  <si>
    <t>Acondicionar de harina Sporman</t>
  </si>
  <si>
    <t>000065</t>
  </si>
  <si>
    <t>Mejorante de harina</t>
  </si>
  <si>
    <t xml:space="preserve">Sal industrial, en sacos de 25 kilogramos </t>
  </si>
  <si>
    <t>Manteca, en cajas de 25 kilogramos</t>
  </si>
  <si>
    <t>Levadura seca roja , en envases de 500 gramos para crecimiento</t>
  </si>
  <si>
    <t>Levadura seca café, en envases de 500 gramos para crecimiento</t>
  </si>
  <si>
    <t>Azúcar, en sacos de 50 kilogramos</t>
  </si>
  <si>
    <t>Aceite vegetal</t>
  </si>
  <si>
    <t>000220</t>
  </si>
  <si>
    <t>30101503</t>
  </si>
  <si>
    <t>90029216</t>
  </si>
  <si>
    <t>ANGULAR DE 38.1mm ANCHO X 38.1mm ALTO X 3.17mm ESPESOR X 6m LONGITUD</t>
  </si>
  <si>
    <t>20301</t>
  </si>
  <si>
    <t>ARANDELA DE ACERO GALVANIZADO TIPO PLANA DE 4,76 mm (3/16) DE DIAMETRO INTERNO</t>
  </si>
  <si>
    <t>CEDAZO DE ALUMINIO TIPO MOSQUITERO DE 1,22 m (ancho) SIN CORROCION</t>
  </si>
  <si>
    <t>000101</t>
  </si>
  <si>
    <t>CEDAZO DE ALUMINIO CONTRA INSECTOS</t>
  </si>
  <si>
    <t>Metros</t>
  </si>
  <si>
    <t>92039651</t>
  </si>
  <si>
    <t>CLAVO DE HIERRO CON CABEZA, TAMAÑO 10,16 cm (4 Pulg), PRESENTACIÓN 1 Kg</t>
  </si>
  <si>
    <t>CLAVO DE HIERRO CON CABEZA 25,4 mm</t>
  </si>
  <si>
    <t>30102203</t>
  </si>
  <si>
    <t>PLATINA HN  No 16 (1,5 mm)</t>
  </si>
  <si>
    <t>000752</t>
  </si>
  <si>
    <t>92091773</t>
  </si>
  <si>
    <t>PLATINA DE HIERRO NEGRO, TAMAÑO DE 4,76 mm ESPESOR X 25,40 mm ANCHO X 6 m LARGO</t>
  </si>
  <si>
    <t>31162204</t>
  </si>
  <si>
    <t>92021240</t>
  </si>
  <si>
    <t>REMACHE DE ALUMINIO CIEGO TIPO POP DE 3,175 mm DE DIAMETRO X 12,7 mm DE LARGO</t>
  </si>
  <si>
    <t>130</t>
  </si>
  <si>
    <t>REMACHE METALICO 1/8" x 3/8" tipo pop</t>
  </si>
  <si>
    <t>Remache de 3/16" x 1/2"  Ala ancha de 9/16" (Remachar asientos)</t>
  </si>
  <si>
    <t>TUBO INDUSTRIAL REDONDO DE 2.5 CMS X 1.50 MM</t>
  </si>
  <si>
    <t>000345</t>
  </si>
  <si>
    <t>TUBO INDUSTRIAL CUADRADO DE 2.2 CMS X 1.50 MM</t>
  </si>
  <si>
    <t>001008</t>
  </si>
  <si>
    <t>TUBO INDUSTRIAL RECTANGULAR 25x50x1,50 mm x 6 metros</t>
  </si>
  <si>
    <t>TUBO INDUSTRIAL CUADRADO DE 5,08 CMS X 1.50 MM</t>
  </si>
  <si>
    <t>Barra o varilla de soldadura</t>
  </si>
  <si>
    <t>180</t>
  </si>
  <si>
    <t>000850</t>
  </si>
  <si>
    <t>SOLDADURA E-6013 en 2,38 mm (3/32")</t>
  </si>
  <si>
    <t>Tablero laminado de alta presión de 60 cm x 120 cm x 12 mm</t>
  </si>
  <si>
    <t>Láminas</t>
  </si>
  <si>
    <t>Película estirable para envoltura o paletizado</t>
  </si>
  <si>
    <t>155</t>
  </si>
  <si>
    <t>000006</t>
  </si>
  <si>
    <t>Plástico para paletizar</t>
  </si>
  <si>
    <t>LIJA PARA AGUA Nº220, DE 22.5cm ANCHO X 27.5cm LONGITUD, EN PAPEL TIPO C</t>
  </si>
  <si>
    <t>000120</t>
  </si>
  <si>
    <t>Lija para madera No 220 para agua</t>
  </si>
  <si>
    <t>Lija para madera No 80 en 36 " ancho respaldo en tela</t>
  </si>
  <si>
    <t>000320</t>
  </si>
  <si>
    <t>Remache de 1/8" x 3/8" tipo pop</t>
  </si>
  <si>
    <t>Remache de aluminio ala ancha 3/16" x 1/2" ala de 9/16" (4,76 mm x 12,7 mm x 14 mm)</t>
  </si>
  <si>
    <t>27113201</t>
  </si>
  <si>
    <t>92011291</t>
  </si>
  <si>
    <t>Herramientas e Instrumentos Varios</t>
  </si>
  <si>
    <t xml:space="preserve">Herramientas e instrumentos </t>
  </si>
  <si>
    <t>25101507</t>
  </si>
  <si>
    <t>92022007</t>
  </si>
  <si>
    <t>Repuestos y accesorios</t>
  </si>
  <si>
    <t>25172504</t>
  </si>
  <si>
    <t>92003050</t>
  </si>
  <si>
    <t>Llantas 245/75R16</t>
  </si>
  <si>
    <t>20402</t>
  </si>
  <si>
    <t>000960</t>
  </si>
  <si>
    <t>LLANTA 25,4 X 50,8 CM 1000X20 16 CAPAS DOBLE PROPÓSITO</t>
  </si>
  <si>
    <t>92003052</t>
  </si>
  <si>
    <t>Llantas 205/70R14</t>
  </si>
  <si>
    <t>000440</t>
  </si>
  <si>
    <t>LLANTA 205/70R14, PASAJERO, INDICE DE CARGA 96</t>
  </si>
  <si>
    <t>92003056</t>
  </si>
  <si>
    <t>Llantas 235/75R15</t>
  </si>
  <si>
    <t>000550</t>
  </si>
  <si>
    <t>LLANTA 225/75R15, DOBLE SERVICIO, INDICE DE CARGA 103</t>
  </si>
  <si>
    <t>32014977</t>
  </si>
  <si>
    <t>Llantas LT235/70R16</t>
  </si>
  <si>
    <t>000555</t>
  </si>
  <si>
    <t>LLANTA 225/75R16, DOBLE SERVICIO, INDICE DE CARGA 107, DUAL</t>
  </si>
  <si>
    <t>25172502</t>
  </si>
  <si>
    <t>92107033</t>
  </si>
  <si>
    <t>Neumáticos</t>
  </si>
  <si>
    <t>NEUMATICO</t>
  </si>
  <si>
    <t>LAPIZ MADERA PARA CARPINTERIA</t>
  </si>
  <si>
    <t>LAPIZ DE CARPINTERIA</t>
  </si>
  <si>
    <t>TOALLAS EXTEDER PARA MANOS DE 305 METROS PARA DISPENSADOR</t>
  </si>
  <si>
    <t>300015</t>
  </si>
  <si>
    <t>TOALLAS PARA MANOS COLOR A ESCOGER PARA DISPENSADOR</t>
  </si>
  <si>
    <t>46181604</t>
  </si>
  <si>
    <t>90034514</t>
  </si>
  <si>
    <t>Botas de protección  BOTAS DE HULE CON PUNTERA REFORZADA DE ACERO GROSOR DE 2,0 mm ALTURA DE 37 cm</t>
  </si>
  <si>
    <t>BOTAS DE HULE</t>
  </si>
  <si>
    <t>Trapos , Mecha 40 largo</t>
  </si>
  <si>
    <t>100</t>
  </si>
  <si>
    <t>MECHA INDUSTRIAL</t>
  </si>
  <si>
    <t>075040</t>
  </si>
  <si>
    <t>ESTROPAJOS PARA PISOS</t>
  </si>
  <si>
    <t>GABACHA EN DOCOMA, MANGA CORTA,BLANCA, 65% POLYESTER, 35% ALGODÓN</t>
  </si>
  <si>
    <t>GABACHAS</t>
  </si>
  <si>
    <t>Cofia, red o redecilla protectora para cabello.  GORRO DE POLIPROPILENO, CIRCULAR, BLANCO, CON ESLASTICO, CUBRE CABELLO, GROSOR DE 16 g/m2, PARA DISMINUIR EL RIESGO DE CONTAMINACION CON EL CASCO DE SEGURIDAD, EN CAJAS DE 100 UNIDADES</t>
  </si>
  <si>
    <t>GORRA O REDECILLA</t>
  </si>
  <si>
    <t>Delantales protectores</t>
  </si>
  <si>
    <t>000305</t>
  </si>
  <si>
    <t>DELANTAL DE CUERO PARA SOLDAR</t>
  </si>
  <si>
    <t>DELANTAL DE PLASTICO</t>
  </si>
  <si>
    <t>Mangas de protección.  MANGA DE CUERO PARA SOLDADOR</t>
  </si>
  <si>
    <t>001701</t>
  </si>
  <si>
    <t>MANGAS DE CUERO PARA SOLDAR</t>
  </si>
  <si>
    <t>12141901</t>
  </si>
  <si>
    <t>CLORO (HIPOCLORITO DE SODIO) AL 12% CUBETA DE 20 L</t>
  </si>
  <si>
    <t>CLORO LÍQUIDO</t>
  </si>
  <si>
    <t>Desinfectantes domésticos. Desinfectante Líquido</t>
  </si>
  <si>
    <t>DESINFECTANTE</t>
  </si>
  <si>
    <t>ESCOBAS. ESCOBAS DE NYLON</t>
  </si>
  <si>
    <t>ESCOBA</t>
  </si>
  <si>
    <t>Escobas. Escobon para quitar telas de araña</t>
  </si>
  <si>
    <t>000016</t>
  </si>
  <si>
    <t>ESCOBA LARGA PARA CIELOS</t>
  </si>
  <si>
    <t>Escobas.  ESCOBON SEMIINDUSTRIALES</t>
  </si>
  <si>
    <t>ESCOBON</t>
  </si>
  <si>
    <t>Escobas. ESCOBA CORRIENTE DE FIBRA NYLON, CON PALO CORTO DE MADERA PINTADO ALTO DE LA FIBRA 9 CM (+/- 1 CM), FORMALETA DE 5 CM DE ANCHO X 24 CM DE LARGO (+/- 5 MM).</t>
  </si>
  <si>
    <t>ESCOBILLAS PLASTICAS</t>
  </si>
  <si>
    <t>ALAMBRINA METALICA ACERO 12 cm DE ANCHO X 4 cm DE ALTO PARA USAR EN LIMPIEZA DE EQUIPOS DE COCINA</t>
  </si>
  <si>
    <t>ESPONJA DE ALAMBRE</t>
  </si>
  <si>
    <t>ESPONJA LAVAPLATOS DOBLE FUNCIÓN ESPUMA FIBRA</t>
  </si>
  <si>
    <t>000021</t>
  </si>
  <si>
    <t>ESPONJA DE FIBRA, LAVAPLATOS</t>
  </si>
  <si>
    <t>Jabones. Jabón detergente en polvo</t>
  </si>
  <si>
    <t>DETERGENTE</t>
  </si>
  <si>
    <t>DETERGENTE EN POLVO</t>
  </si>
  <si>
    <t>DETERGENTE INDUSTRIAL</t>
  </si>
  <si>
    <t>Jabón. Jabón abrasivo en polvo</t>
  </si>
  <si>
    <t>Jabón abrasivo en polvo AJAX TRICLORIN</t>
  </si>
  <si>
    <t>47131810</t>
  </si>
  <si>
    <t>92035863</t>
  </si>
  <si>
    <t>JABON TIPO CILINDRICO PARA LAVAR TRASTES, PRESENTACION INDIVIDUAL, CONTENIDO 90 g</t>
  </si>
  <si>
    <t>000210</t>
  </si>
  <si>
    <t>JABÓN CILINDRICO LAVAPLATOS</t>
  </si>
  <si>
    <t>Jabones. JABON LIQUIDO PARA MANOS BIODEGRADABLE EN PRESENTACION DE 3.785 LITROS</t>
  </si>
  <si>
    <t>JABON LIQUIDO DESINFECTANTE</t>
  </si>
  <si>
    <t xml:space="preserve"> PAÑOS PARA LIMPIEZA DE MOBILIARIO de 30 CM X 30 CM (Trapo)</t>
  </si>
  <si>
    <t>110</t>
  </si>
  <si>
    <t>LIMPIONES</t>
  </si>
  <si>
    <t>LIMPIONES DE FRANELA</t>
  </si>
  <si>
    <t>LIMPION DE ALGODON</t>
  </si>
  <si>
    <t>Palos de escoba y trapeador. GANCHO PEQUEÑO CON DOBLE REMACHE PARA SOSTENAR LA PRENSA, DE PALO DE MADERA O ALUMINIO, PARA LIMPIEZA DE PISOS, CON PRENSA METÁLICA TIPO AMERICANA DE 6.5 CM (1 CM +/-), LARGO DE 120 CM (1 CM +/-) Y COVERTOR PLÁSTICO EN LA PARTE SUPERIOR DEL PALO</t>
  </si>
  <si>
    <t>225010</t>
  </si>
  <si>
    <t>GANCHO METALICO PARA LIMPIAR PISOS</t>
  </si>
  <si>
    <t>016500</t>
  </si>
  <si>
    <t>ANTEOJOS DE SEGURIDAD</t>
  </si>
  <si>
    <t>GUANTE DE CUERO P/SOLDADOR</t>
  </si>
  <si>
    <t>215</t>
  </si>
  <si>
    <t>GUANTES PARA SOLDAR</t>
  </si>
  <si>
    <t>000025</t>
  </si>
  <si>
    <t>MANGAS DE CUEROS PARA SOLDADORES</t>
  </si>
  <si>
    <t>GUANTE DE CUERO PARA TRABAJOS ORDINARIO </t>
  </si>
  <si>
    <t>GUANTES DE CUERO</t>
  </si>
  <si>
    <t>Guantes térmicos.  GUANTES CON AISLAMIENTO TERMICO, CON RANGO DE -30° C A 249° C, RESISTENTE A LIQUIDOS, LAVABLES,</t>
  </si>
  <si>
    <t>GUANTES DE CUERO REFORZADO PARA HORNEAR</t>
  </si>
  <si>
    <t>Protector lumbar o aparato para la espalda.  CINTURON ELASTICO ERGONOMICO PARA EL AREA LUMBAR CON TIRANTES AJUSTABLES DE POLIPROPILENO</t>
  </si>
  <si>
    <t>008305</t>
  </si>
  <si>
    <t>CINTURÓN LUMBAR</t>
  </si>
  <si>
    <t>Máscaras o filtros de respirador o accesorios. MASCARILLA DE PROTECCION ANTIPOLVO CON FILTRO DE CARBON ACTIVADO</t>
  </si>
  <si>
    <t>MÁSCARA PROTECTORA DE GASES</t>
  </si>
  <si>
    <t>Máscaras o filtros de respirador o accesorios.  MASCARILLA DE PROTECCION ANTIPOLVO N95, FILTRO N95, COLOR BLANCO, CLIP NASAL DE ALUMINIO DE 1 mm DE ESPESOR, PESO APROXIMADO POR RESPIRADOR 9 g, RESPIRADOR DESCARTABLE, CERTIFICACIÓN NIOSH-42CFR84</t>
  </si>
  <si>
    <t>MÁSCARA DESECHABLE</t>
  </si>
  <si>
    <t>GAFAS CLARAS PARA ESMERILAR</t>
  </si>
  <si>
    <t xml:space="preserve">46181802 </t>
  </si>
  <si>
    <t xml:space="preserve">92090003 </t>
  </si>
  <si>
    <t xml:space="preserve">Gafas de protección  GAFA COLOR OSCURO, ANTIEMPAÑANTES, LIVIANAS, LENTE DE POLICARBONATO, QUE CUMPLA O SUPERE NORMA ANSI Z87 </t>
  </si>
  <si>
    <t>GAFAS OSCURAS PARA ESMERILADORES</t>
  </si>
  <si>
    <t>Abrigo de trabajo desechable</t>
  </si>
  <si>
    <t>190</t>
  </si>
  <si>
    <t>000201</t>
  </si>
  <si>
    <t>TRAJES DESECHABLES PARA TRABAJAR CON DIFERENTES TIPOS DE SUSTANCIAS</t>
  </si>
  <si>
    <t>BANDEJA P/HORNO DE TODO TIPO DE MATERIAL</t>
  </si>
  <si>
    <t>240</t>
  </si>
  <si>
    <t>Bandejas para horno de todo tipo de material</t>
  </si>
  <si>
    <t>BOLSA PLASTICA TRANSPARENTE 20" X 30"</t>
  </si>
  <si>
    <t>GUANTES DE HULE</t>
  </si>
  <si>
    <t>GUANTES DE NITRILLO</t>
  </si>
  <si>
    <t>PEGAMENTO DE CONTACTO DE 3.785 LITROS</t>
  </si>
  <si>
    <t>125</t>
  </si>
  <si>
    <t>000110</t>
  </si>
  <si>
    <t>PEGAMENTO DE CONTACTO 5000</t>
  </si>
  <si>
    <t>31201610</t>
  </si>
  <si>
    <t>92041218</t>
  </si>
  <si>
    <t>PEGAMENTO COLA BLANCA PARA MADERA, PRESENTACION 0,946 L</t>
  </si>
  <si>
    <t>000160</t>
  </si>
  <si>
    <t>PEGAMENTO COLA BLANCA 850.</t>
  </si>
  <si>
    <t>CAJAS PLÁSTICAS 73X43X36</t>
  </si>
  <si>
    <t>003255</t>
  </si>
  <si>
    <t>ASIENTO DE POLIETILENO 475 x 472 mm (TIPO CONCHA)</t>
  </si>
  <si>
    <t>110601</t>
  </si>
  <si>
    <t>RESPALDO DE POLIETILENO 396 x 265 mm</t>
  </si>
  <si>
    <t>110602</t>
  </si>
  <si>
    <t>ASIENTO DE POLIETILENO 415 x 403 mm</t>
  </si>
  <si>
    <t>Tapón Plást.Inter. de 25 MM Redondo</t>
  </si>
  <si>
    <t>0000150</t>
  </si>
  <si>
    <t>Tapón Plást.exter. Hule 25x50 MM rectangular</t>
  </si>
  <si>
    <t>Placas metálicas de identificación. PLACAS DE ALUMINIO, DE 5X2cm, ADHESIVAS, CON NUMERACIÓN TROQUELADO, PARA IDENTIFICACION DE ACTIVOS</t>
  </si>
  <si>
    <t>005105</t>
  </si>
  <si>
    <t>Placa metálica para patrimonear, numerada</t>
  </si>
  <si>
    <t>Lijadora orbital</t>
  </si>
  <si>
    <t>000501</t>
  </si>
  <si>
    <t>LIJADORA ELÉCTRICA MANUAL</t>
  </si>
  <si>
    <t>Compresor para aire. COMPRESOR ELECTRICO ESTACIONARIO DE AIRE DE 5 HP TIPO INDUSTRIAL DE 175 PSI (CFM) TANQUE VERTICAL DE 80 GALONES CON ALIMENTACION MONOFASICA DE 220 VAC</t>
  </si>
  <si>
    <t>COMPRESOR</t>
  </si>
  <si>
    <t>Esmeriladora angular.   ESMERILADORA ANGULAR MONOFÁSICA, 11000 RPM, VOLTAJE 120 V, POTENCIA 850 W</t>
  </si>
  <si>
    <t>ESMERILADORA</t>
  </si>
  <si>
    <t>Esmeriladora angular.ESMERILADORA ELÉCTRICA ANGULAR 115 mm, PARA DISCOS DE CORTE Y DESBASTE, CONEXIÓN 120 V / 60 Hz, REVOLUCIONES EN VACÍO 10000 rpm,</t>
  </si>
  <si>
    <t>27111515</t>
  </si>
  <si>
    <t>90007634</t>
  </si>
  <si>
    <t>TALADRO ELECTRICO DE PERCUSION DE 12,70 MM DE 2 VELOCIDADES</t>
  </si>
  <si>
    <t>000851</t>
  </si>
  <si>
    <t>TALADRO ELECTRICO MANUAL, TIPO PISTOLA, CON REVERSA Y CON VELOCIDADES</t>
  </si>
  <si>
    <t>Soldadora por gas inerte de metal (MIG). SOLDADORA (MIG), MONOFASICA, VOLTAJE 230 V, FRECUENCIA 60 Hz</t>
  </si>
  <si>
    <t>MAQUINA DE SOLDAR MIG</t>
  </si>
  <si>
    <t>Pistolas de pintar. PISTOLA DE ALTA PRESION P/PINTAR</t>
  </si>
  <si>
    <t>PISTOLA PARA PINTAR, ALTA PRESION</t>
  </si>
  <si>
    <t>Carretilla para tarimas o paletas.   CARRETILLA HIDRAULICA DE 1220 mm LARGO X 658 mm ANCHO, CAPACIDAD DE CARGA 3000 Kg, RUEDAS DE NILON 200 mm DIAMETRO</t>
  </si>
  <si>
    <t>000150</t>
  </si>
  <si>
    <t>CARRETILLA HIDRAULICA PARA USO PESADO</t>
  </si>
  <si>
    <t>78181508</t>
  </si>
  <si>
    <t>92081360</t>
  </si>
  <si>
    <t>Maquinaria y Equipo para la produccion</t>
  </si>
  <si>
    <t>001500</t>
  </si>
  <si>
    <t>MAQUINA TRONZADORA O CORTADORA DE METAL</t>
  </si>
  <si>
    <t>Herramienta para curvar o doblar tubos</t>
  </si>
  <si>
    <t>001005</t>
  </si>
  <si>
    <t xml:space="preserve">DOBLADORA DE TUBO  DOBLADORA MANUAL DE TUBO DE ACERO, DIAMETRO 15,88 - 25,40 mm </t>
  </si>
  <si>
    <t>MANOMETRO</t>
  </si>
  <si>
    <t>001105</t>
  </si>
  <si>
    <t>Abanico industrial</t>
  </si>
  <si>
    <t>000251</t>
  </si>
  <si>
    <t>VENTILADOR INDUSTRIAL PARA TRABAJO PESADO</t>
  </si>
  <si>
    <t>25101702</t>
  </si>
  <si>
    <t>92030558</t>
  </si>
  <si>
    <t>VEHICULO TIPO PICK-UP ( CABINA sencilla 4X4 2500CC/DIESEL)</t>
  </si>
  <si>
    <t>VEHICULO TIPO PICK-UP</t>
  </si>
  <si>
    <t>Extintor. EXTINTOR DE AGUA (9,46 L) ACERO INOXIDABLE</t>
  </si>
  <si>
    <t>000059</t>
  </si>
  <si>
    <t>EXTINTOR DE AGUA</t>
  </si>
  <si>
    <t>Extintor. EXTINTOR PARA TIPOS DE INCENDIO ABC</t>
  </si>
  <si>
    <t>000159</t>
  </si>
  <si>
    <t>EXTINTOR POLVO QUIMICO</t>
  </si>
  <si>
    <t>70131603</t>
  </si>
  <si>
    <t>92089161</t>
  </si>
  <si>
    <t>Servicio de preparación de terreno</t>
  </si>
  <si>
    <t>000520</t>
  </si>
  <si>
    <t>ALQUILER DE BACH-HOE</t>
  </si>
  <si>
    <t>Hrs</t>
  </si>
  <si>
    <t>85101502</t>
  </si>
  <si>
    <t>90032695</t>
  </si>
  <si>
    <t>Exámenes clínicos</t>
  </si>
  <si>
    <t>Serv de laboratorio</t>
  </si>
  <si>
    <t>und</t>
  </si>
  <si>
    <t>Mantenimiento y Reparación de Tractor</t>
  </si>
  <si>
    <t>165</t>
  </si>
  <si>
    <t>000605</t>
  </si>
  <si>
    <t>Mant y Rep. Tractor</t>
  </si>
  <si>
    <t>Und</t>
  </si>
  <si>
    <t>Servicio de mant y Reparación vehículos</t>
  </si>
  <si>
    <t>000022</t>
  </si>
  <si>
    <t>Mant y Rep de vehículos</t>
  </si>
  <si>
    <t>Aceite Hidraúlico 10W30 para tractor agrícola.  Present. Unidad de 0,95 Lts</t>
  </si>
  <si>
    <t>Aceite Hidráuilico</t>
  </si>
  <si>
    <t xml:space="preserve"> Aceite lubricante SAE-15W40, (Present. 3,785 L.)</t>
  </si>
  <si>
    <t>001312</t>
  </si>
  <si>
    <t>Aceite lubricante SAE-15W40,</t>
  </si>
  <si>
    <t>Aceite fuera de borda para mezcla en motores de dos tiempos, presentación 0,95 litro</t>
  </si>
  <si>
    <t>Aceite Lubricante (p/mezcla)</t>
  </si>
  <si>
    <t>Grasa lubricante en cartucho de 400 grms. (Tipo multiuso)</t>
  </si>
  <si>
    <t>Grasa</t>
  </si>
  <si>
    <t>Kg</t>
  </si>
  <si>
    <t>Alcohol etílico 70 g para fricciones</t>
  </si>
  <si>
    <t>Alcohol de 70 grados</t>
  </si>
  <si>
    <t>Lt</t>
  </si>
  <si>
    <t>51471901</t>
  </si>
  <si>
    <t>92056766</t>
  </si>
  <si>
    <t>Alcohol isopropilico grado 90 envase de 500 ml</t>
  </si>
  <si>
    <t>Alcohol de 90 grados</t>
  </si>
  <si>
    <t>Litros  Yodo  salicilico al 2% , de uso externo (Tintura ), presentación Litro.</t>
  </si>
  <si>
    <t>000195</t>
  </si>
  <si>
    <t>YODO 2%</t>
  </si>
  <si>
    <t>Litros deTintura Yodo al 5% uso externo, uso veterinario,  presentación.  Litro</t>
  </si>
  <si>
    <t>YODO 5%</t>
  </si>
  <si>
    <t xml:space="preserve"> Mililitros Vitamina ADE, uso vetrinario, inyectable. 
Presentación 0,1 L</t>
  </si>
  <si>
    <t>VITAMINA ADE</t>
  </si>
  <si>
    <t>Cc</t>
  </si>
  <si>
    <t>Suplemento vitamínico animal, inyectable,  frasco de 100 ml</t>
  </si>
  <si>
    <t>000920</t>
  </si>
  <si>
    <t>VITAMINAS Calfon (Calcio)</t>
  </si>
  <si>
    <t>90017335</t>
  </si>
  <si>
    <t>SUERO DEXTROSA AL 5% SOLUC.SALINA</t>
  </si>
  <si>
    <t>010020</t>
  </si>
  <si>
    <t>Lts</t>
  </si>
  <si>
    <t>Litros de solución dextrosa (Suero) al 5% en solución salina.  (Presentación 500 a 1000 cc).</t>
  </si>
  <si>
    <t>SUERO CON ELECTROLITOS (Aminolite)</t>
  </si>
  <si>
    <t>Mililítros Dexametasona inyectable, 0,05 a 0,1 litros, uso  veterinario</t>
  </si>
  <si>
    <t>002900</t>
  </si>
  <si>
    <t>DEXAMETASONA</t>
  </si>
  <si>
    <t>Mililítros Ivermectina 1% desparasitante interno, uso veterinarioI, Presentación  50 a  250 ml. ( Inyectable)</t>
  </si>
  <si>
    <t>IVERMECTINA</t>
  </si>
  <si>
    <t xml:space="preserve">Unidades de parasiticida para equino, a base de ivermectina, uso oral. Presentación embase de 6 a 10 G </t>
  </si>
  <si>
    <t>IVERMECTINA jeringa</t>
  </si>
  <si>
    <t>Mililítros Doramectina 1%, desparasitante interno de uso veterinario, , Presentación  50 ml a 500 ml</t>
  </si>
  <si>
    <t>000014</t>
  </si>
  <si>
    <t>DESPARASITANTE (DECTOMAX)</t>
  </si>
  <si>
    <t>Mililítros Levamisol 10-15%, desparasitante interno de uso veterinario. , Presentación 100 a 500 ml</t>
  </si>
  <si>
    <t>004300</t>
  </si>
  <si>
    <t>Levamisol</t>
  </si>
  <si>
    <t>cc</t>
  </si>
  <si>
    <t>Litros de Flumetrin al 3 al 6%, uso veterinario). Presentación Litro  (Bayticol)</t>
  </si>
  <si>
    <t>004400</t>
  </si>
  <si>
    <t>BAYTICOL, desparasitante</t>
  </si>
  <si>
    <t>Mililítros de Oxitocina uso  veterinario, inyectable, present 0,05 a 0,1 litros</t>
  </si>
  <si>
    <t>000540</t>
  </si>
  <si>
    <t>OXITOCINA</t>
  </si>
  <si>
    <t>“Mililitros de Butaphosphan 10 G, más vitamina B-12 y excipiente. Inyectable, de uso veterinario. Presentación 0,1 a 0,25 L (Catosal)”</t>
  </si>
  <si>
    <t>005700</t>
  </si>
  <si>
    <t>CATOSAL,  estimulante vitamínico</t>
  </si>
  <si>
    <t>Unidades de Fenilbutazona Ungüento de uso  veterinario  . Presnt. 200 a 240 g.</t>
  </si>
  <si>
    <t>UNGÜENTO VETERINARIO (Fenil butazona)</t>
  </si>
  <si>
    <t>Gr</t>
  </si>
  <si>
    <t>Litros  Fenbendazol al 10%  -Desparasitante interno de uso veterinario. , presentación Litro. (Hunter)</t>
  </si>
  <si>
    <t>DESPARASITANTE INTERNO (hunter) 10%</t>
  </si>
  <si>
    <t>Lt.</t>
  </si>
  <si>
    <t xml:space="preserve"> Unidades Fenbendazol 4%.  Desparasitante interno de uso veterinario. Sobres de 10 grms.</t>
  </si>
  <si>
    <t>DESPARASITANTE INTERNO (Febendazol) 4%</t>
  </si>
  <si>
    <t>grm</t>
  </si>
  <si>
    <t>Litros de Coumafos 20%, Desparasitante veterinario, aplicación externa, presentación litro (Asuntol)</t>
  </si>
  <si>
    <t>000170</t>
  </si>
  <si>
    <t>Desparasitante asuntol</t>
  </si>
  <si>
    <t>Desparasitante Bayticol</t>
  </si>
  <si>
    <t>51204203</t>
  </si>
  <si>
    <t>92038614</t>
  </si>
  <si>
    <t>Vacuna brucelosis bovina</t>
  </si>
  <si>
    <t>Mililítros de penicilina, antibiótico inyectable, uso veterinario, presentación 100 ml.</t>
  </si>
  <si>
    <t>001900</t>
  </si>
  <si>
    <t>Penicilina uso animal</t>
  </si>
  <si>
    <t>Litros Amitráz al 12,5% .Desparasitante externo de uso veterinario. Present. Litro.</t>
  </si>
  <si>
    <t>AMITRAZ, desparasitante</t>
  </si>
  <si>
    <t>512017 98</t>
  </si>
  <si>
    <t xml:space="preserve"> Unidades Vacuna para Viruela avícola. Frasco de 1000 dosis</t>
  </si>
  <si>
    <t>Vacuna Viruela aviar (miles de dosis)</t>
  </si>
  <si>
    <t>Miles</t>
  </si>
  <si>
    <t>512017 05</t>
  </si>
  <si>
    <t xml:space="preserve"> Undas Vacuna Newcastle + Bronquitis, avícola, Presentación frasco de 1000 dosis.</t>
  </si>
  <si>
    <t>Vacuna Newcastle (Miles de dosis)</t>
  </si>
  <si>
    <t>512017 03</t>
  </si>
  <si>
    <t>Unidades  Vacuna Gumboro av+icola. Presentación frasco de 1000 dosis.</t>
  </si>
  <si>
    <t>Vacuna gumboro (Miles de dosis)</t>
  </si>
  <si>
    <t>Mililítros de Vacuna bovina, bacterina triple, presentación frasco de 0,1 a 0,25 Lts. Aplicación intramuscular.</t>
  </si>
  <si>
    <t xml:space="preserve">Vacuna triple bovina </t>
  </si>
  <si>
    <t>Unidades de  Larvicida aerosol uso veterinario, para parásitos en semovientes.       (Presentacion Frasco  0,180 a 0,240 l.</t>
  </si>
  <si>
    <t>LARVICIDA veterinario</t>
  </si>
  <si>
    <t>Frs</t>
  </si>
  <si>
    <t xml:space="preserve">Kilos de suplemento de vitaminas y minerales de uso avícola, aplicación al agua, de uso veterinario, presentación envase de 1 kg </t>
  </si>
  <si>
    <t>VITAMINAS PARA ANIMALES (Stress L P)</t>
  </si>
  <si>
    <t>Kgs</t>
  </si>
  <si>
    <t>Mililítros vitamina  B-12, uso veterinario,  inyectable, presentación de 0,1 Litro (Hetopán)</t>
  </si>
  <si>
    <t>004700</t>
  </si>
  <si>
    <t>HETOPAN B-12</t>
  </si>
  <si>
    <t xml:space="preserve"> Mililitros Vitamina E con selenio. Uso veterinario, Presentación frasco de 0,1 a 0,15 L</t>
  </si>
  <si>
    <t>004000</t>
  </si>
  <si>
    <t>Vitamina E+selenio</t>
  </si>
  <si>
    <t>000205</t>
  </si>
  <si>
    <t>DORAMECTINA, desparasitante</t>
  </si>
  <si>
    <t>Mililítros de Enrofloxacina 5%, antibiótico uso veterinario, Inyextable, presentación 100 ml</t>
  </si>
  <si>
    <t>ENROFLOXACINA (INY), antibiótico</t>
  </si>
  <si>
    <t>Litros de aceite mineral, uso oral veterinario,, en envase de 1 L.</t>
  </si>
  <si>
    <t>Aceite mineral</t>
  </si>
  <si>
    <t>Mililítros de Oxitetraciclina, antibiótico de uso veterinario, inyectable. Envase de 50 a 100 ml.</t>
  </si>
  <si>
    <t>OXITETRACICLINA, antibiótico</t>
  </si>
  <si>
    <t>Litros de Enrofloxacina 10% .antibiótico uso veterinario, administración oral. Presentación de litro.</t>
  </si>
  <si>
    <t>ENROFLOXACINA (Oral), antibiótico</t>
  </si>
  <si>
    <t>31211505</t>
  </si>
  <si>
    <t>90015897</t>
  </si>
  <si>
    <t>Pintura de aceite anticorrosivo para metal. Env 3,78 L</t>
  </si>
  <si>
    <t xml:space="preserve">PINTURA DE ACEITE </t>
  </si>
  <si>
    <t>90016769</t>
  </si>
  <si>
    <t>Diluyente Thinner corriente. Env de 3,78 lts</t>
  </si>
  <si>
    <t>Thinner corriente</t>
  </si>
  <si>
    <t>Carbonato de calcio uso agricola, presentación en Kilogramo (sacos)</t>
  </si>
  <si>
    <t>006920</t>
  </si>
  <si>
    <t>Carbonato de calcio</t>
  </si>
  <si>
    <t>kg</t>
  </si>
  <si>
    <t xml:space="preserve"> Fungicida sistémico ingrediente activo triadimefón. Present. Litro</t>
  </si>
  <si>
    <t>FUNGICIDA (Triadimefón)</t>
  </si>
  <si>
    <t xml:space="preserve"> FUNGICIDA Cyproconazole ,  (Presnt.  Litro, uso agricola).</t>
  </si>
  <si>
    <t>FUNGICIDA ATEMI (Cyproconazole)</t>
  </si>
  <si>
    <t>Fungicida oxido de cobre , polvo mojable (WP), 50%. (Presentación  0,5 a  1 Kilogramo)</t>
  </si>
  <si>
    <t>000180</t>
  </si>
  <si>
    <t>FUNGICIDA (cúprico)</t>
  </si>
  <si>
    <t>Fungicida azufrado, de acción contacto y protector, concentración al menos 80 WP. Present 1 kg</t>
  </si>
  <si>
    <t>Fungicida (Azufrado)</t>
  </si>
  <si>
    <t>K</t>
  </si>
  <si>
    <t>Fungicida Fosetil-all 80 WP, sistémico de acción protector y curativo. Present. 0,5 a 1 kg</t>
  </si>
  <si>
    <t>Fungicida fosetil-al, Alliette</t>
  </si>
  <si>
    <t xml:space="preserve"> Fungicida Metalaxil 24 EC, sistémico de acción protectora y curativa. Present. 0,5 a 1 kg</t>
  </si>
  <si>
    <t>Fungicida (Metalaxil)</t>
  </si>
  <si>
    <t xml:space="preserve">  Fungicida Bactericida agrícola  Estreptomicina-Oxitertraciclina Presentación de 0,5 a 1  Kg.</t>
  </si>
  <si>
    <t>000310</t>
  </si>
  <si>
    <t>FUNGICIDA AGRIMICIN</t>
  </si>
  <si>
    <t xml:space="preserve"> FUNGICIDA Propineb 70 WP , de contacto y acción protectora Presentación de 0,50 a  1 kilogramo.</t>
  </si>
  <si>
    <t>FUNGICIDA ANTRACOL</t>
  </si>
  <si>
    <t>Fungicida Clorotalonil 72  SC. Present: 0,5 a 1 Lt</t>
  </si>
  <si>
    <t>FUNGICIDA CLOROTALONIL</t>
  </si>
  <si>
    <t>Lease correctamente kilos de  Fungicida agrícola azosistrovina 25 SC. Producto sistémico de acción protectora y erradicante. Present 0,50 a 1 Kg.</t>
  </si>
  <si>
    <t>081105</t>
  </si>
  <si>
    <t>Fungicida Azosistrobina (Amistar)</t>
  </si>
  <si>
    <t>FUNGICIDA Benomil uso agrícolaL,  present.  1 kg</t>
  </si>
  <si>
    <t>000360</t>
  </si>
  <si>
    <t>FUNGICIDA BENOMIL</t>
  </si>
  <si>
    <t>Fungicida Metalaxil 24 EC, sistémico de acción protectora y curativa. Present. 0,5 a 1 kg</t>
  </si>
  <si>
    <t>FUNGICIDA RIDOMIL</t>
  </si>
  <si>
    <t>Léase correctamente kilos FUNGICIDA Captan  50 WP, acción por contaco protector y erradicante.  Presentación de 0,5 a 1 Kg.</t>
  </si>
  <si>
    <t>FUNGICIDA (Orthocide)</t>
  </si>
  <si>
    <t>Léase correctamente kilos FUNGICIDA  foliar Procloraz   50 WP, acción por contaco protector y erradicante. Presentación de 0,5 a 1 kg.</t>
  </si>
  <si>
    <t>FUNGICIDA (Procloraz)</t>
  </si>
  <si>
    <t xml:space="preserve"> Fungicida Carbendazina uso agrícola,   Present.en litro. (50 SC).</t>
  </si>
  <si>
    <t>Fung Carbendazin</t>
  </si>
  <si>
    <t xml:space="preserve"> Madurante, regulador de crecimiento Ethefhon 48 sl  Present 0,5 a 1 Lt.</t>
  </si>
  <si>
    <t>Madurante Ethefon</t>
  </si>
  <si>
    <t xml:space="preserve"> Fungicida Cymoxamil Mancozeb 72 WP. Acción protector y curativo, Presentación de 0,5 a 1 Kilogramo.</t>
  </si>
  <si>
    <t>Fungicida Cimoxamyl (Curzate)</t>
  </si>
  <si>
    <t>Fungicida Dimetomorf Mancozeb 69 WP. Acción protectora, Presentación de 0,50 a 1  Kilo.</t>
  </si>
  <si>
    <t>Fungicida Dimetomorf (Acrobat)</t>
  </si>
  <si>
    <t>10171701</t>
  </si>
  <si>
    <t>92041582</t>
  </si>
  <si>
    <t>Metsulfuron methil presnt. 0,01 Kg</t>
  </si>
  <si>
    <t>Herbicida Metsulfuron Methil</t>
  </si>
  <si>
    <t>Grm</t>
  </si>
  <si>
    <t>Herbicida Pendimentalin 40 a 50 EC, de uso preemergente, present.  1  L.</t>
  </si>
  <si>
    <t>herbicida Pendimetalin 40 a 50 EC de uso preemergente</t>
  </si>
  <si>
    <t>Léase correctamente litros de  Herbicida Diuron + Hexazinona, sistémico de aplicación preemergente. 60 WG.  Present. 0,5 a 1 lt</t>
  </si>
  <si>
    <t>herb Diurón+Hexacinona</t>
  </si>
  <si>
    <r>
      <t xml:space="preserve">Herbicida MSMA- 72 </t>
    </r>
    <r>
      <rPr>
        <u/>
        <sz val="10"/>
        <color indexed="8"/>
        <rFont val="Tahoma"/>
        <family val="2"/>
      </rPr>
      <t>S</t>
    </r>
    <r>
      <rPr>
        <sz val="10"/>
        <color indexed="8"/>
        <rFont val="Tahoma"/>
        <family val="2"/>
      </rPr>
      <t xml:space="preserve">L, Arsenical, de contacto postemergente. Presentación de 0,5 a 1 litro </t>
    </r>
  </si>
  <si>
    <t>Herb MSMA (Daconate)</t>
  </si>
  <si>
    <t xml:space="preserve"> kilogramos de Herbicida Linuron 50 WP. Herbicida con propiedad selectiva y sistémico. Present. 0,5 a 1 kg</t>
  </si>
  <si>
    <t>Herbicida Linurón</t>
  </si>
  <si>
    <t>Léase correctamente litros de Herbicida líquido para hoja ancha  PICLORAN , 2-4-D   en envase de 3,5 lts</t>
  </si>
  <si>
    <t>HERBICIDA PICLORAN</t>
  </si>
  <si>
    <t>Herbicida oxifluorfen envase de 1 L. 24% (EC).</t>
  </si>
  <si>
    <t>HERBICIDA OXIFLUORFEN</t>
  </si>
  <si>
    <t>Léase correctamente litros de HERBICIDA químico  Paracuat,  envase de  1 litro, ( 20% concentración)</t>
  </si>
  <si>
    <t>HERBICIDA (Paracuat)</t>
  </si>
  <si>
    <t xml:space="preserve"> HERBICIDA GLIFOSATO,  para uso agrícola , Present. de  litro (35,6 SL)</t>
  </si>
  <si>
    <t>000390</t>
  </si>
  <si>
    <t>HERBICIDA GLIFOSATO</t>
  </si>
  <si>
    <t>Léase correctamente litros de Herbicida Fluoazifop Butil 12.5 EC. Producto de acción sistémica para el contro de gramíneas. Present. 0,5 a 1 L.</t>
  </si>
  <si>
    <t>000122</t>
  </si>
  <si>
    <t>Herbicida fusilade</t>
  </si>
  <si>
    <t xml:space="preserve"> Fertilizante fórmula 15-03-31 (N-P-K), granulado, Present. Saco de 45 kg</t>
  </si>
  <si>
    <t>001070</t>
  </si>
  <si>
    <t>FERTILIZANTE FÓRMULA 15-3-31</t>
  </si>
  <si>
    <t xml:space="preserve"> Fertilizante foliar a bese de NPK + y conteniendo al menos siete microelementos ), Present.  1 Lt, </t>
  </si>
  <si>
    <t>003050</t>
  </si>
  <si>
    <t>FERTILIZANTE FOLIAR (NPK+MENORES)</t>
  </si>
  <si>
    <t>Fertilizante químico   fórmula 18-05-15-06-02,  (N-P- K-Ca-Mg) Granulado  Present. 45 kgs</t>
  </si>
  <si>
    <t>001035</t>
  </si>
  <si>
    <t>FERTILIZANTE (Formula 18-05-15)</t>
  </si>
  <si>
    <t>10171505</t>
  </si>
  <si>
    <t>92015266</t>
  </si>
  <si>
    <t>Metalosato multiminerales</t>
  </si>
  <si>
    <t>Fertilizante (Micronutrientes)</t>
  </si>
  <si>
    <t>Léase correctamente kilos Fertilizante Nitrato de amonio    Present.saco de 45 kg .</t>
  </si>
  <si>
    <t>001095</t>
  </si>
  <si>
    <t>FERTILIZANTE NUTRAN</t>
  </si>
  <si>
    <t xml:space="preserve"> Fertilizante foliar a base de Boro, concentración al menos 10% de Boro, . Presentación de 0.5 a 1 litro.</t>
  </si>
  <si>
    <t>003250</t>
  </si>
  <si>
    <t>FERTILIZANTE (Foliar Boro)</t>
  </si>
  <si>
    <t>Fertilizante  Foliar metalosato de zinc. Presentación litro.</t>
  </si>
  <si>
    <t>FERTILIZANTE (Foliar Zinc)</t>
  </si>
  <si>
    <t xml:space="preserve"> Fertilizante  Foliar a base de Magnesio , composición mínima 11% Mg. Presentación 0,5 a 1  litro.</t>
  </si>
  <si>
    <t>FERTILIZANTE (Foliar Mg)</t>
  </si>
  <si>
    <t>Fertilizante Foliar formula 12-60-00 (N-P-K), para uso agrícola Present. 1  Kg.</t>
  </si>
  <si>
    <t>FERTILIZANTE (Foliar 12-60-00)</t>
  </si>
  <si>
    <t>Léase correctamente kilos Fertilizante Formula 10-30-10 (N-P-K), granulado,  Present.  45 Kgs</t>
  </si>
  <si>
    <t>001021</t>
  </si>
  <si>
    <t>FERTILIZANTE (Formula 10-30-10)</t>
  </si>
  <si>
    <t xml:space="preserve"> Fertilizante  nitrato de potasio. Con al menos 13 % Nitrogeno y 38 % Potasio. Present 45  kgs</t>
  </si>
  <si>
    <t>003860</t>
  </si>
  <si>
    <t>Fertilizante Nitrato de Potasio</t>
  </si>
  <si>
    <t>10171607</t>
  </si>
  <si>
    <t>92029078</t>
  </si>
  <si>
    <t>Fertilizante Sulfato de magnesio</t>
  </si>
  <si>
    <t>Fertilizante azufre y magnesio</t>
  </si>
  <si>
    <t xml:space="preserve"> Fertilizante  foliar a base de  fósforo y con aminoacidos , conteniendo 6 a 10% de fósforo. Presentación Litro.</t>
  </si>
  <si>
    <t>FERTILIZANTE (Foliar fosnutren)</t>
  </si>
  <si>
    <t xml:space="preserve"> Fertilizante foliar a base de aminoácidos , concentración 25 a 40 % Present. 0,50 a 1 litro.</t>
  </si>
  <si>
    <t>FERTILIZANTE (Foliar Biovit-aminoac)</t>
  </si>
  <si>
    <t>Fertilizante hidroponico balanceado fórmula mayor, N-P-K-Ca-Mg-S . Presentación envase de 1 L</t>
  </si>
  <si>
    <t>003330</t>
  </si>
  <si>
    <t>FERTILIZANTE HIDROPONIC MAYOR</t>
  </si>
  <si>
    <t xml:space="preserve"> Fertilizante hidroponico balanceado, fórmula menor, B-Mn-Zn-Cu-Mo-Fe-Cu. Presentación embase de 1L</t>
  </si>
  <si>
    <t>003340</t>
  </si>
  <si>
    <t>FERTIL. HIDROPONIC MENOR</t>
  </si>
  <si>
    <t xml:space="preserve"> Fertilizante foliar agrícola a base de aminoácidos y al menos 6% de potasio. Envase de 0,5 a 1 L.</t>
  </si>
  <si>
    <t>Fertilizante a base de potasio (Kadostin)</t>
  </si>
  <si>
    <t>11141701</t>
  </si>
  <si>
    <t>92083149</t>
  </si>
  <si>
    <t>Cascarilla de arroz en estado seco</t>
  </si>
  <si>
    <t>011380</t>
  </si>
  <si>
    <t>Cascarilla de arroz (Granza)</t>
  </si>
  <si>
    <t>m3</t>
  </si>
  <si>
    <t>Lease correctamente kilos de Medio de cultivo, turba hidratable para enraizamiento de plantas.</t>
  </si>
  <si>
    <t>090305</t>
  </si>
  <si>
    <t>Turba para germinación</t>
  </si>
  <si>
    <t xml:space="preserve"> Léase correctamente kilos Insecticida Sulfluramid  0,3 GB, control hormiga cortadora,   present. 500 g (+- 50 g)</t>
  </si>
  <si>
    <t>011800</t>
  </si>
  <si>
    <t>CEBO MIREX</t>
  </si>
  <si>
    <t xml:space="preserve"> Léase correctamente kilos Cebo rodenticida Coumatretalil, en pasta listo para usar ,  acción anticuagulante, control de ratas, present. 0,5 a. 1 Kg</t>
  </si>
  <si>
    <t>CEBO CONTRA ROEDORES</t>
  </si>
  <si>
    <t>¢</t>
  </si>
  <si>
    <t xml:space="preserve"> INSECTICIDA Dimetoato más Cypermetrina, acción contacto, efecto sistémico, Envase de 1 L.  (en 25EC )</t>
  </si>
  <si>
    <t>INSECTICIDA Cypermetrina</t>
  </si>
  <si>
    <t xml:space="preserve"> Insecticida  NEMATICIDA  Ethoprofos 10 a 15 G, de aplicación al suelo, acción contacto e ingestión, Presentación 1 4,5 a 15 kg</t>
  </si>
  <si>
    <t>NEMATICIDA (Ethoprofos)</t>
  </si>
  <si>
    <t>Insect Carbofuran 10%,</t>
  </si>
  <si>
    <t>002700</t>
  </si>
  <si>
    <t>Insect Carbofuran 10%, granulado</t>
  </si>
  <si>
    <t xml:space="preserve"> Insecticida  Nematicida Terbufos 10 G , granulado. Presentación 14,5 a 15 KG.</t>
  </si>
  <si>
    <t>200</t>
  </si>
  <si>
    <t>Nematicida terbufos</t>
  </si>
  <si>
    <t xml:space="preserve"> INSECTICIDA Nematicida  Forato 10 G  Presentación de 15 kg.</t>
  </si>
  <si>
    <t>Insecticida Forato</t>
  </si>
  <si>
    <t xml:space="preserve"> Insecticida Oxamil 24 SL,  Insecticida, nematicida y acaricida de acción sistémica. Presentación  1 Lt</t>
  </si>
  <si>
    <t>INSECTICIDA (Oxamilo)</t>
  </si>
  <si>
    <t>Insecticida Imidaclorprid 70 WP, acción de contacto y estomacal, en vase 52 gramos</t>
  </si>
  <si>
    <t>INSECTICIDA (Imidaclorprid)</t>
  </si>
  <si>
    <t xml:space="preserve"> Insecticida Fipronil 20 SC, acción de contacto. Presentación 1 Lt</t>
  </si>
  <si>
    <t>INSECTICIDA (Fipronil)</t>
  </si>
  <si>
    <t xml:space="preserve"> Insecticida Agrícola Deltametrina 2,5 EC . Piretroide sintético con acción contacto y estomacal. Presentación de 1 litro.</t>
  </si>
  <si>
    <t>001780</t>
  </si>
  <si>
    <t>INSECTICIDA DECIS (Deltametrina)</t>
  </si>
  <si>
    <t xml:space="preserve"> INSECTICIDA Metamidofos 60 SL,  con efecto insecticida acaricida, acccontacto e ingestión.ión Presentación de  0,5 a 1 L</t>
  </si>
  <si>
    <t>Insecticida Metamidofós</t>
  </si>
  <si>
    <t xml:space="preserve"> Léase correctamente litros de Insecticida  agrícola Benfurocarb 20% EC, acción insecticida nematicida con acción contacto y estomacal.  Presentación de 0,50 a 1 L.</t>
  </si>
  <si>
    <t>Insecticida Benfurocarb (Oncol)</t>
  </si>
  <si>
    <t>Insecticida Dimetoato+cypermetrina</t>
  </si>
  <si>
    <t xml:space="preserve"> Insecticida Spiromesifen 24 SC, con acción insecticida y acaricida. Presentación de 0,5 a  1  L</t>
  </si>
  <si>
    <t>Insecticida Spiromesifen (Oberon)</t>
  </si>
  <si>
    <t xml:space="preserve"> Insecticida  Agrícola SPINOSAD  12 SC, efecto de contacto y estomacal. Presentación 0,5 a 1 L.</t>
  </si>
  <si>
    <t>Insecticida Spenosad (Spintor)</t>
  </si>
  <si>
    <t xml:space="preserve"> Insecticida Buprofezin 25 WP, Producto con acción de contacto, ingestión e inalación. Present. 0,5 a 1 L.</t>
  </si>
  <si>
    <t>Insecticida Buprofesina (Aplaud)</t>
  </si>
  <si>
    <t xml:space="preserve"> Insecticida agrícola Diclorvos 50 EC. Acción contacto, inalación y estomacal. Presentación 0,5 a 1 litro</t>
  </si>
  <si>
    <t>Insect Diclorvós</t>
  </si>
  <si>
    <t>Insect. Cypermetrina</t>
  </si>
  <si>
    <t xml:space="preserve">  Insecticida  Lorsban uso agrícola presentación de litro . (Clorpirifos 48 EC)</t>
  </si>
  <si>
    <t>002500</t>
  </si>
  <si>
    <t>INSECTICIDA LORSBAN</t>
  </si>
  <si>
    <t xml:space="preserve"> Insecticida Carbofurán 10%, Insecticida nematicida, Granulado , presentación 14,5  a 15 kgs.</t>
  </si>
  <si>
    <t>001460</t>
  </si>
  <si>
    <t>INSECTICIDA CARBOFURAN</t>
  </si>
  <si>
    <t>Insecticida agricola  Metomil 90% en  Sp o  WP  Presentación  de  0,1 0 Kg. Acción de contacto y estomacal.</t>
  </si>
  <si>
    <t>001380</t>
  </si>
  <si>
    <t>INSECTICIDA METOMIL</t>
  </si>
  <si>
    <t xml:space="preserve"> Insecticida Malathion agrícola 60 EC , insecticida y acaricida con acción contacto e ingestión. present. 0,5 a  1 L.</t>
  </si>
  <si>
    <t>001420</t>
  </si>
  <si>
    <t>INSECTICIDA MALATHION</t>
  </si>
  <si>
    <t>001340</t>
  </si>
  <si>
    <t>INSECTICIDA SULFLURAMID 0,3 GB; MIREX</t>
  </si>
  <si>
    <t xml:space="preserve"> Insecticida  agrícola Abamectina 1,8 EC. Con efecto insecticida y acaricida, acción de contacto y estomacal.   Presentación de 0,50 a 1 litro.</t>
  </si>
  <si>
    <t>INSECTICIDA VERTIMEC (Avamectina)</t>
  </si>
  <si>
    <t>10191517</t>
  </si>
  <si>
    <t>92098908</t>
  </si>
  <si>
    <t>Insecticida diazinón</t>
  </si>
  <si>
    <t>001195</t>
  </si>
  <si>
    <t>INSECTICIDA DIAZINON</t>
  </si>
  <si>
    <t>Litros de  Acido acético al 90%, uso veterinario. Presentación de 1 L.</t>
  </si>
  <si>
    <t>Acido acetico</t>
  </si>
  <si>
    <t>12352501</t>
  </si>
  <si>
    <t>92083322</t>
  </si>
  <si>
    <t>Formaldehido</t>
  </si>
  <si>
    <t>006500</t>
  </si>
  <si>
    <t>FORMALINA</t>
  </si>
  <si>
    <t>92010099</t>
  </si>
  <si>
    <t>Dióxido de carbono</t>
  </si>
  <si>
    <t>0100600</t>
  </si>
  <si>
    <t>Semilla de papaya mejorada</t>
  </si>
  <si>
    <t>Semilla de Papaya</t>
  </si>
  <si>
    <t>Semilla o plántula de pasto brechiaria</t>
  </si>
  <si>
    <t>Semilla de Pasto</t>
  </si>
  <si>
    <t>Semilla de cebolla</t>
  </si>
  <si>
    <t>Semilla de repollo</t>
  </si>
  <si>
    <t>Semilla de vainica</t>
  </si>
  <si>
    <t>SEMILLA de Vainica</t>
  </si>
  <si>
    <t>Semilla de remolacha</t>
  </si>
  <si>
    <t>SEMILLA de Remolacha</t>
  </si>
  <si>
    <t>Semilla de culantro</t>
  </si>
  <si>
    <t>SEMILLA (Semilla de culantro)</t>
  </si>
  <si>
    <t>Semilla de rábano</t>
  </si>
  <si>
    <t>SEMILLA (Semilla de rábano)</t>
  </si>
  <si>
    <t>Semilla de tomate</t>
  </si>
  <si>
    <t>SEMILLA (miles de Semilla de tomate ó almácigo)</t>
  </si>
  <si>
    <t>Sem</t>
  </si>
  <si>
    <t>Semilla de chile dulce</t>
  </si>
  <si>
    <t>SEMILLA (Miles Semilla de chile ó almácigo)</t>
  </si>
  <si>
    <t>Semilla de pepino</t>
  </si>
  <si>
    <t>SEMILLA (Semilla de pepino)</t>
  </si>
  <si>
    <t>Semilla de lechuga</t>
  </si>
  <si>
    <t>SEMILLA (Semilla lechuga)</t>
  </si>
  <si>
    <t>Semilla de apio</t>
  </si>
  <si>
    <t>SEMILLA (Semilla de apio)</t>
  </si>
  <si>
    <t>Semilla de zanahoria</t>
  </si>
  <si>
    <t>SEMILLA (Semilla de zanahoria)</t>
  </si>
  <si>
    <t>Semilla de cebollino</t>
  </si>
  <si>
    <t>Semilla Cebollino</t>
  </si>
  <si>
    <t>Semilla de ayote</t>
  </si>
  <si>
    <t>SEMILLA (Semilla de Ayote)</t>
  </si>
  <si>
    <t>Arbol de limón criollo imjertado</t>
  </si>
  <si>
    <t>002040</t>
  </si>
  <si>
    <t>Planta de limón criollo</t>
  </si>
  <si>
    <t>Alimento para gallina ponedora</t>
  </si>
  <si>
    <t>ALIMENTO PARA AVES (FaSe-1)</t>
  </si>
  <si>
    <t>Alimento desarrollo de pollitas</t>
  </si>
  <si>
    <t>ALIMENTO PARA AVES (Desarrollo)</t>
  </si>
  <si>
    <t>Alimento de inicio para gallina</t>
  </si>
  <si>
    <t>ALIMENTO PARA AVES (Inicio)</t>
  </si>
  <si>
    <t>Miel de purga a granel</t>
  </si>
  <si>
    <t>MELAZA PARA BOVINOS</t>
  </si>
  <si>
    <t>Sal comun</t>
  </si>
  <si>
    <t>ALIMENTOS PARA ANIMALES (Sal)</t>
  </si>
  <si>
    <t>Heno en paca</t>
  </si>
  <si>
    <t>HENO PARA RUMIANTES</t>
  </si>
  <si>
    <t>Alambre de acero puas</t>
  </si>
  <si>
    <t>001800</t>
  </si>
  <si>
    <t>ALAMBRE DE PUAS</t>
  </si>
  <si>
    <t>Rollo</t>
  </si>
  <si>
    <t xml:space="preserve"> Grapa de  acero galbanizada,  tamaño 31 ,75 mm  en 3,7 mm de calibre. Para cerca. Present 1  Kg..</t>
  </si>
  <si>
    <t>000350</t>
  </si>
  <si>
    <t>GRAPA GALBANIZADA</t>
  </si>
  <si>
    <t>92007703</t>
  </si>
  <si>
    <t>Clavo de hierro con cabeza</t>
  </si>
  <si>
    <t>CLAVO DE HIERRO</t>
  </si>
  <si>
    <t>26121540</t>
  </si>
  <si>
    <t>90040950</t>
  </si>
  <si>
    <t>Alambre galbanizado calibre 16</t>
  </si>
  <si>
    <t>000028</t>
  </si>
  <si>
    <t>ALAMBRE GALBANIZADO No.16</t>
  </si>
  <si>
    <t xml:space="preserve"> Alambre acero Galvanizado, calibre  No 12, en un hilo. Presentación en  rollo continuo mínimo de 30 kgs. </t>
  </si>
  <si>
    <t>000023</t>
  </si>
  <si>
    <t>Alambre galbanizado # 12</t>
  </si>
  <si>
    <t>30102303</t>
  </si>
  <si>
    <t>92008645</t>
  </si>
  <si>
    <t>Perfil estructural</t>
  </si>
  <si>
    <t>115</t>
  </si>
  <si>
    <t>Perfil 2x3 e, 1,5 mm</t>
  </si>
  <si>
    <t>92017033</t>
  </si>
  <si>
    <t>Perfil 2 x4 en 2,38 mm</t>
  </si>
  <si>
    <t>30102003</t>
  </si>
  <si>
    <t>90028942</t>
  </si>
  <si>
    <t>Lamina galbanizada #26 de 3,66 m</t>
  </si>
  <si>
    <t>Lámina HG acanalado No. 26 en 3,66</t>
  </si>
  <si>
    <t>90028947</t>
  </si>
  <si>
    <t>Lámina hierro galbanizado # 26</t>
  </si>
  <si>
    <t>000810</t>
  </si>
  <si>
    <t>LAMINA DE H/G LISO No.26</t>
  </si>
  <si>
    <t>31162207</t>
  </si>
  <si>
    <t>92030551</t>
  </si>
  <si>
    <t>Remache de aluminio</t>
  </si>
  <si>
    <t>REMACHE METALICO</t>
  </si>
  <si>
    <t>46171501</t>
  </si>
  <si>
    <t>92007128</t>
  </si>
  <si>
    <t>Candado de seguridad 38 mm</t>
  </si>
  <si>
    <t>CANDADO</t>
  </si>
  <si>
    <t>31161512</t>
  </si>
  <si>
    <t>90032623</t>
  </si>
  <si>
    <t>Tornillo techo 50 mm</t>
  </si>
  <si>
    <t>002960</t>
  </si>
  <si>
    <t>30102403</t>
  </si>
  <si>
    <t>92040172</t>
  </si>
  <si>
    <t>Varilla de hierro corrugada</t>
  </si>
  <si>
    <t>Varilla de construcción No.3</t>
  </si>
  <si>
    <t>11111701</t>
  </si>
  <si>
    <t>92012050</t>
  </si>
  <si>
    <t>Arena silícea</t>
  </si>
  <si>
    <t>ARENA</t>
  </si>
  <si>
    <t>90014654</t>
  </si>
  <si>
    <t>Cemento hidráulico gris</t>
  </si>
  <si>
    <t>CEMENTO GRIS</t>
  </si>
  <si>
    <t>50 KG</t>
  </si>
  <si>
    <t>92027450</t>
  </si>
  <si>
    <t>Piedra quebarada #4</t>
  </si>
  <si>
    <t>555234</t>
  </si>
  <si>
    <t>PIEDRA CUARTA</t>
  </si>
  <si>
    <t>11121610</t>
  </si>
  <si>
    <t>92004763</t>
  </si>
  <si>
    <t>Madera acerrada de 25 x 75 mm</t>
  </si>
  <si>
    <t>REGLA DE 2,54 X 7,62 CM</t>
  </si>
  <si>
    <t xml:space="preserve"> und</t>
  </si>
  <si>
    <t>1121610</t>
  </si>
  <si>
    <t>92011028</t>
  </si>
  <si>
    <t>Regla semidura 25 x 50 mm</t>
  </si>
  <si>
    <t>REGLA DE MADERA de 2,54 x 5,08 cm</t>
  </si>
  <si>
    <t>Mts</t>
  </si>
  <si>
    <t>Poste de bambú</t>
  </si>
  <si>
    <t>Poste (bambu)</t>
  </si>
  <si>
    <t>Burucha de madera</t>
  </si>
  <si>
    <t>39121439</t>
  </si>
  <si>
    <t>90002488</t>
  </si>
  <si>
    <t>Tomacorriente doble polarizado</t>
  </si>
  <si>
    <t>TOMACORRIENTE</t>
  </si>
  <si>
    <t>39121402</t>
  </si>
  <si>
    <t>92006767</t>
  </si>
  <si>
    <t>Tomas de corriente (Enchufe)</t>
  </si>
  <si>
    <t>Enchufe de hule polarizado</t>
  </si>
  <si>
    <t>26121613</t>
  </si>
  <si>
    <t>92044593</t>
  </si>
  <si>
    <t>Cable THHN No.12</t>
  </si>
  <si>
    <t>mts</t>
  </si>
  <si>
    <t>Lámina plastica de policarbonato en 0,8 1 por 3,66 mts (transparentes). Lámina ondulada para techo.</t>
  </si>
  <si>
    <t>001400</t>
  </si>
  <si>
    <t>Lámina policarbonato. Ondulada</t>
  </si>
  <si>
    <t>40171517</t>
  </si>
  <si>
    <t>92009231</t>
  </si>
  <si>
    <t>Tubo pvc cañería 12,7 mm</t>
  </si>
  <si>
    <t>TUBOS PVC (12 MM)</t>
  </si>
  <si>
    <t>92009226</t>
  </si>
  <si>
    <t>tubo pvc cañería de 50,8 mm</t>
  </si>
  <si>
    <t>001520</t>
  </si>
  <si>
    <t>Tuboo PVC  de 50 mm</t>
  </si>
  <si>
    <t xml:space="preserve">Bandeja para germinación de semillas , plástica, color negro  (Tamaño  32 x 48 cm) . Con 96 espacios de 40x40x40 mm. Apilable,  </t>
  </si>
  <si>
    <t>007300</t>
  </si>
  <si>
    <t>Bandeja germinadora</t>
  </si>
  <si>
    <t>Manguera de caucho reforzafda de 12,7 mm, para jardín. , (Present.  de 12 mts con sus respectivos acoples).</t>
  </si>
  <si>
    <t>MANGUERA PLASTICA</t>
  </si>
  <si>
    <t xml:space="preserve"> Manguera poliducto de 12,7 mm  de diámtero. (Presentación rollo de 90 mts, presión mínima 14 kg/cm2, calibre 2 mm)</t>
  </si>
  <si>
    <t>MANGUERA POLIDUCTO 12</t>
  </si>
  <si>
    <t xml:space="preserve"> Léase correctamente metros de Manguera poliducto de 50,8 mm de diámetro. (Rollo continuo de 45 o 90 m)</t>
  </si>
  <si>
    <t>MANGUERA POLIDUCTO 50</t>
  </si>
  <si>
    <t>Manguera para riego por goteo, gotero cada 25 cm y capacidad 3,8 lt/kr). Rollo continuo mínimo de 500 mts. (Cinta de goteo)</t>
  </si>
  <si>
    <t>175</t>
  </si>
  <si>
    <t>151101</t>
  </si>
  <si>
    <t>Mangera riego por goteo (Cinta de goteo)</t>
  </si>
  <si>
    <t>Niple plástico de PVC, de  10 mm diámetro interno x 5 cm largo, con sus  dos empaques para riego por gpteo</t>
  </si>
  <si>
    <t>440</t>
  </si>
  <si>
    <t>Niple PVC de 10mm diámetro interno x 5 cm largo, con sus dos empaques para riego por goteo</t>
  </si>
  <si>
    <t>920|8620</t>
  </si>
  <si>
    <t>Adaptador hembra pvc 12 mm</t>
  </si>
  <si>
    <t>Adaptador macho pvc 12,7 mm</t>
  </si>
  <si>
    <t>Adaptador hembra pvc 25,4 mm</t>
  </si>
  <si>
    <t>Adaptador macho pvc 25,4 mm</t>
  </si>
  <si>
    <t>codo pvc 90 Grados pvc  25,4 mm</t>
  </si>
  <si>
    <t>Codo 90 grados pvc liso 12,7 mm</t>
  </si>
  <si>
    <t>Unión lisa pvc 12 mm</t>
  </si>
  <si>
    <t>Unión pvc de 25,4 mm</t>
  </si>
  <si>
    <t>Tee pvc 25,4 mm</t>
  </si>
  <si>
    <t>Tee lisa pvc de 12 mm</t>
  </si>
  <si>
    <t>Niple plastico pvc</t>
  </si>
  <si>
    <t>Adaptador para cinta de goteo</t>
  </si>
  <si>
    <t xml:space="preserve"> Plástico negro liso (Polipropileno) uso en la construcción. 4 mts ancho calibre  mínimo 6 milésimas de pulgada . (Present. Rollo continuo  de 20 mts mínimo)</t>
  </si>
  <si>
    <t>PLASTICO (Negro)</t>
  </si>
  <si>
    <t xml:space="preserve"> kg</t>
  </si>
  <si>
    <t xml:space="preserve"> Léase correctamente kilogramos de Plástico Transparente para techo de invernadero (Calibre 2 mm, de 4 a 6  mts ancho). Presentación rollo continuo mínimo de 25 kg </t>
  </si>
  <si>
    <t>PLASTICO (Transp-Inv)</t>
  </si>
  <si>
    <t>23271806</t>
  </si>
  <si>
    <t>92066715</t>
  </si>
  <si>
    <t>Soldadura 6011 de 0,31 cm</t>
  </si>
  <si>
    <t>SOLDADURA 6011 3,17 mm</t>
  </si>
  <si>
    <t>27111723</t>
  </si>
  <si>
    <t>92005764</t>
  </si>
  <si>
    <t>Llave de paso 12 mm</t>
  </si>
  <si>
    <t>LLAVE DE PASO 12 mm</t>
  </si>
  <si>
    <t>Microaspersor para riego hortícola. Con estaca, capacidad  30 Lts (+- 5) por hora. Radio de mojado 2,5 a 3 mts. Aspersión giro de 360 grados.</t>
  </si>
  <si>
    <t>MICROASPERSOR DE AGUA</t>
  </si>
  <si>
    <t>Tanque para almacenamiento de agua. (plástico, Tricapa, de 2000 lts Cap. Diámetro 1,50 mts, altura 1,43 mts)</t>
  </si>
  <si>
    <t>Tanque para agua</t>
  </si>
  <si>
    <t>Cuchillo con puño confortable , largo 26 pulgadas, para chapia,  (mango plástico, tipo rula).</t>
  </si>
  <si>
    <t xml:space="preserve">CUCHILLO rula </t>
  </si>
  <si>
    <t>Alicate Diablillo para alambre púas, tamaño 20 a 25 cm largo.</t>
  </si>
  <si>
    <t>Alicate Diablillo para cercas</t>
  </si>
  <si>
    <t>Cuchillo No. 20 sin cubierta, labores agrícolas, mango plástico</t>
  </si>
  <si>
    <t>CUCHILLO No. 20 (Con cubierta)</t>
  </si>
  <si>
    <t>Pala carrilera cabo corto</t>
  </si>
  <si>
    <t>PALA (carrilera)</t>
  </si>
  <si>
    <t>Pla de acero tipo cafetalera</t>
  </si>
  <si>
    <t>PALA CAFETALERA</t>
  </si>
  <si>
    <t xml:space="preserve">Pala carrilera hoja de acero de 210 mm ancho y 240 mm de largo, con palo de madera de 1000 mm largo, </t>
  </si>
  <si>
    <t>PALA CARRILERA  CABO LARGO</t>
  </si>
  <si>
    <t>Rastrillo metalico 16 Dientes</t>
  </si>
  <si>
    <t>007500</t>
  </si>
  <si>
    <t>RASTRILLO DE HIERRO (14 dientes)</t>
  </si>
  <si>
    <t>Carretillo</t>
  </si>
  <si>
    <t>000599</t>
  </si>
  <si>
    <t>CARRETILLO</t>
  </si>
  <si>
    <t>Silla para montar equinos</t>
  </si>
  <si>
    <t>003600</t>
  </si>
  <si>
    <t>MONTURA PARA EQUITACIÓN</t>
  </si>
  <si>
    <t>27112838</t>
  </si>
  <si>
    <t>90006126</t>
  </si>
  <si>
    <t>Disco para cortar metal</t>
  </si>
  <si>
    <t>DISCO PARA CORTAR</t>
  </si>
  <si>
    <t>Piedra Mollejón . De forma cuadrada o rectangular. De 10 a 12 kg.</t>
  </si>
  <si>
    <t>003820</t>
  </si>
  <si>
    <t>PIEDRA PARA AFILAR - MOLLEJÓN</t>
  </si>
  <si>
    <t>Regadera manual, plástica , para uso en riego. Capacidad vólumen 8 a 12 litros. Con agarradera, con cuello disponiendo de terminal con multiples agujeros.</t>
  </si>
  <si>
    <t>REGADERA TODO TIPO</t>
  </si>
  <si>
    <t>Comedero avícola de 10 Kg ) ,material plástico, colgante, con pestaña en borde del plato.</t>
  </si>
  <si>
    <t>COMEDERO PARA AVES</t>
  </si>
  <si>
    <t>Bebedero avícola automático, estilo campana,  colgante, plastico. Diámetro  33 cm ( +- 5 cm)</t>
  </si>
  <si>
    <t>BEBEDERO PARA AVES</t>
  </si>
  <si>
    <t>Piedra para afilar herramientas, tamaño 7x18 cm . Una cara con granulometría para afilado y la otra cara con granulometría para pulido.</t>
  </si>
  <si>
    <t>003841</t>
  </si>
  <si>
    <t>PIEDRA PARA AFILAR</t>
  </si>
  <si>
    <t>Lima redonda en acero con puño (3/16 de pulgada para cadena de motosierra)</t>
  </si>
  <si>
    <t>415</t>
  </si>
  <si>
    <t>000270</t>
  </si>
  <si>
    <t>Lima p/motosierra</t>
  </si>
  <si>
    <t>Cadena motosierra 9,52 mm (3/8 pulgada) , de 84 eslabones</t>
  </si>
  <si>
    <t>Cadenap/motosierra</t>
  </si>
  <si>
    <t>Bujia de encendido</t>
  </si>
  <si>
    <t>150</t>
  </si>
  <si>
    <t>Bujia motor 2 tiempos</t>
  </si>
  <si>
    <t>27112402</t>
  </si>
  <si>
    <t>92072629</t>
  </si>
  <si>
    <t>Remachadora Manual</t>
  </si>
  <si>
    <t>002119</t>
  </si>
  <si>
    <t>Remachadora manual</t>
  </si>
  <si>
    <t>u</t>
  </si>
  <si>
    <t>Cuchilla metalico Despicadora de gallinas</t>
  </si>
  <si>
    <t>002123</t>
  </si>
  <si>
    <t>Cuchilla( Hoja despicar)</t>
  </si>
  <si>
    <t>ud</t>
  </si>
  <si>
    <t>Aguja Hipodérmca # 22, en 25,4 mm de largo, descartable. En 100 Unds.</t>
  </si>
  <si>
    <t>AGUJA DESCARTABLE</t>
  </si>
  <si>
    <t>Jeringa Descartable 10 Cc</t>
  </si>
  <si>
    <t>JERINGA DESCARTABLE 10 cc</t>
  </si>
  <si>
    <t>Aguja Hipodérmica</t>
  </si>
  <si>
    <t>003650</t>
  </si>
  <si>
    <t>AGUJA PARA USO VETERINARIO</t>
  </si>
  <si>
    <t>14111804</t>
  </si>
  <si>
    <t>92090534</t>
  </si>
  <si>
    <t>Formularo De Entrega De Ventas</t>
  </si>
  <si>
    <t>Formularo de entrega de ventas</t>
  </si>
  <si>
    <t>92093000</t>
  </si>
  <si>
    <t>Formulario De Facturas</t>
  </si>
  <si>
    <t>Formulario de facturas</t>
  </si>
  <si>
    <t>Cartón para huevo</t>
  </si>
  <si>
    <t>000175</t>
  </si>
  <si>
    <t>CARTON SEPARADOR DE HUEVO</t>
  </si>
  <si>
    <t>Léase correctamente metros Cuerda de Nylon (mecate) de 6 mm. (tipo Trenzado), Presentación rollo mínimo de 100 mts y máximo 1000 mts.</t>
  </si>
  <si>
    <t>000259</t>
  </si>
  <si>
    <t>MECATE DE NYLON (5MM)</t>
  </si>
  <si>
    <t xml:space="preserve"> Mecate bananero Piola, rollo de 1 kilogramo. (polipropileno de 2 mm). </t>
  </si>
  <si>
    <t>MECATE (Bananero piola)</t>
  </si>
  <si>
    <t>MECATE (12 MM cabuya)</t>
  </si>
  <si>
    <t xml:space="preserve"> Sarán  para techo  viveros (50/50 sombra), en 4 mts ancho . Presentación rollo. (Rollo continuo mínimo 25 mts. (Color negro o verde).</t>
  </si>
  <si>
    <t>002005</t>
  </si>
  <si>
    <t>SARAN PROTECCIÓN DE VIVEROS 4 mts</t>
  </si>
  <si>
    <t>Léase correctamente metros de sarán malla antiáfido, medida 4 m ancho mínimo por 20 m largo mínimo, color balnco, Presentación rollo.</t>
  </si>
  <si>
    <t>Sarán antiafido</t>
  </si>
  <si>
    <r>
      <t xml:space="preserve">Cuerda de nylon  para albañilería, No.27 de peso 460 </t>
    </r>
    <r>
      <rPr>
        <u/>
        <sz val="10"/>
        <rFont val="Tahoma"/>
        <family val="2"/>
      </rPr>
      <t>Gramos</t>
    </r>
    <r>
      <rPr>
        <sz val="10"/>
        <color indexed="10"/>
        <rFont val="Tahoma"/>
        <family val="2"/>
      </rPr>
      <t xml:space="preserve"> </t>
    </r>
  </si>
  <si>
    <t>000340</t>
  </si>
  <si>
    <t>CUERDA PARA ALBAÑILERIA</t>
  </si>
  <si>
    <t>46181501</t>
  </si>
  <si>
    <t>92008101</t>
  </si>
  <si>
    <t>Delantal de PVC</t>
  </si>
  <si>
    <t>000299</t>
  </si>
  <si>
    <t>DELANTAL (vinil)</t>
  </si>
  <si>
    <t>Capa 2 piezas (pantalon y Yacket), de nylon ahulado. Fooro en pantalón y elástico en la cintura</t>
  </si>
  <si>
    <t>CAPA DOS PIEZAS PVC</t>
  </si>
  <si>
    <t>Traje de seguridad desechable para uso en fumigación agrícola. Con gorro, Protección tipo 5 y 6, protección contra quimicos, textura confortable.Talla a escoger (Tipo kimono)</t>
  </si>
  <si>
    <t>KIMONO</t>
  </si>
  <si>
    <t>Mallas de polipropileno para empaque, tamaño 50x90. Capacidad 35 kg (Tipo para cebolla)</t>
  </si>
  <si>
    <t>MALLA DE NYLON</t>
  </si>
  <si>
    <t>Sombrero de lona (típico costarrisence), con tapa nuca,  impermeable, (talla a escoger)</t>
  </si>
  <si>
    <t>001100</t>
  </si>
  <si>
    <t>SOMBRERO</t>
  </si>
  <si>
    <t>46181611</t>
  </si>
  <si>
    <t>92030207</t>
  </si>
  <si>
    <t>Bota de hule</t>
  </si>
  <si>
    <t>BOTA DE HULE</t>
  </si>
  <si>
    <t>Par</t>
  </si>
  <si>
    <t>Apero metalico 16 Cincha</t>
  </si>
  <si>
    <t>003620</t>
  </si>
  <si>
    <t>APERO PARA ANIMALES (CINCHA)</t>
  </si>
  <si>
    <t>Coyunda para uso equino</t>
  </si>
  <si>
    <t>APERO PARA ANIMALES (Coyunda)</t>
  </si>
  <si>
    <t>Grupera para equino</t>
  </si>
  <si>
    <t>APERO PARA ANIMALES (Gruperas)</t>
  </si>
  <si>
    <t>Mantilla textil para montura</t>
  </si>
  <si>
    <t>APERO PARA ANIMALES (mantillons)</t>
  </si>
  <si>
    <t>Saco de polipropileno  medida 50 cn ancho y 90 cm largo. Estilo para empaque  (Capacidad 46 kilos).</t>
  </si>
  <si>
    <t>001905</t>
  </si>
  <si>
    <t>SACO VACIO</t>
  </si>
  <si>
    <t>12161902</t>
  </si>
  <si>
    <t>90041334</t>
  </si>
  <si>
    <t>Detergente industrial</t>
  </si>
  <si>
    <t>47131604</t>
  </si>
  <si>
    <t>90003404</t>
  </si>
  <si>
    <t>Escoba de nylon palo de madera</t>
  </si>
  <si>
    <t>Escoba</t>
  </si>
  <si>
    <t>47131602</t>
  </si>
  <si>
    <t>92038906</t>
  </si>
  <si>
    <t>Esponja Lavaplatos</t>
  </si>
  <si>
    <t>Esponja lavaplatos</t>
  </si>
  <si>
    <t>51472901</t>
  </si>
  <si>
    <t>92095826</t>
  </si>
  <si>
    <t>Solución desinfectante de yodo</t>
  </si>
  <si>
    <t>DESINFECTANTE YODADO</t>
  </si>
  <si>
    <t>Cloro liquido en 3,78 l</t>
  </si>
  <si>
    <t>CLORO LIQUIDO</t>
  </si>
  <si>
    <t>Desinfectante limpiador</t>
  </si>
  <si>
    <t>Bio Cleam citrex</t>
  </si>
  <si>
    <t>42281603</t>
  </si>
  <si>
    <t>90041265</t>
  </si>
  <si>
    <t xml:space="preserve">Desinfectante </t>
  </si>
  <si>
    <t>DESINFECTANTE A BASE DE AMINIO CUATERN</t>
  </si>
  <si>
    <t>90003227</t>
  </si>
  <si>
    <t>LIMPIADOR DESINFECTANTE</t>
  </si>
  <si>
    <t>lts</t>
  </si>
  <si>
    <t>90003017</t>
  </si>
  <si>
    <t>Jabón liquido antibacterial</t>
  </si>
  <si>
    <t>000290</t>
  </si>
  <si>
    <t>JABON LIQUIDO BACTERICIDA</t>
  </si>
  <si>
    <t>Guante de cuero y lona</t>
  </si>
  <si>
    <t>GUANTE DE CUERO</t>
  </si>
  <si>
    <t>Mascara tipo media cara con respiarador contra gases y vapores, con cartucho de dos filtros. ( Para aplicación agroquímicos)</t>
  </si>
  <si>
    <t>001040</t>
  </si>
  <si>
    <t xml:space="preserve">MASCARILLA CONTRA GASES </t>
  </si>
  <si>
    <t>Gafa (Monogafa) transparente de ventilación indirecta, de policarbonato, (uso en aplicación agroquímicos, sujeción a través de tira elástica)</t>
  </si>
  <si>
    <t>MONOGAFA DE SEGURIDAD</t>
  </si>
  <si>
    <t xml:space="preserve">Mascarilla desechable contra polvo no tóxico, (cubriendo boca y nariz, sujeción con cordon, material papel blando) </t>
  </si>
  <si>
    <t>MASCARILLA (Desechab)</t>
  </si>
  <si>
    <t xml:space="preserve"> Cuerda de nylon, calibre 4 mm, presentación rollo de 20 m, para motoguadaña.</t>
  </si>
  <si>
    <t>090402</t>
  </si>
  <si>
    <t>Cuerda para motoguadaña</t>
  </si>
  <si>
    <t>Guante de hule</t>
  </si>
  <si>
    <t>GUANTE DE HULE</t>
  </si>
  <si>
    <t>Bolsa negra en polietileno, p/vivero 15x15 cm ancho por largo, con fuelle o sentadera. (Present.  1 Kg).</t>
  </si>
  <si>
    <t>BOLSA PLASTICA vivero</t>
  </si>
  <si>
    <t>24111503</t>
  </si>
  <si>
    <t>30030798</t>
  </si>
  <si>
    <t>Bolsa Plástica 35 X 50 Cm</t>
  </si>
  <si>
    <t>Bolsa plástica 35x50 cm</t>
  </si>
  <si>
    <t>Caja Plástica apilable.( descripción: medida 50x32x27 cm, largo  xancho x alto, ventilada en los cuatro laterales , fondo sellado (Sin orificios). Capacidad min. 20 Kgs, todas en un solo color a escoger.</t>
  </si>
  <si>
    <t>CAJA PLASTICA Peq</t>
  </si>
  <si>
    <t>CAJA PLASTICA Grande</t>
  </si>
  <si>
    <t>Hielera Plástica, , forma rectangular, capacidad 5 L</t>
  </si>
  <si>
    <t>000102</t>
  </si>
  <si>
    <t>Hielera</t>
  </si>
  <si>
    <t>Motosierra  manual, combustión, potencia 2,8 HP ,  Cilindrada  45 a 50 cc, espada de 50 cm.  Incluye set de herramientas (al menos cubo, lima, destornillador plano y Philips).</t>
  </si>
  <si>
    <t>000024</t>
  </si>
  <si>
    <t>MOTOSIERRA</t>
  </si>
  <si>
    <t xml:space="preserve"> Bomba  de fumigación, tanque plástico de 18 litros. , lanza de 50 cm, correas ajustables. (bomba manual de Uso agrícola)</t>
  </si>
  <si>
    <t>BOMBA PARA ATOMIZAR</t>
  </si>
  <si>
    <t>Bomba de espalda con   motor , potencia 2,6  Kw, cilindrada 56,5 cm 3 , alcance 11,5 mts, Peso máximo 11,1 kgs, 56,5 cm3. (Uso agrícola, Capacidad Tanque 12 a 14 litros,)</t>
  </si>
  <si>
    <t>BOMBA PARA ATOMIZAR (Motor)</t>
  </si>
  <si>
    <t xml:space="preserve">Reflector infrarrojo, potencia 250 W, voltaje 120 V, rosca E27, para calentamiento ambiental (No luminario).  </t>
  </si>
  <si>
    <t>REFLECTOR (INFRARROJO)</t>
  </si>
  <si>
    <t xml:space="preserve">Lámpara de emergencia con dos lentes . 120 V, 60 HZ,  Batería capacidad de 90 minutos. </t>
  </si>
  <si>
    <t>LAMPARA DE EMERGENCIA</t>
  </si>
  <si>
    <t>MOTOGUADAÑA 2 tiemopos,  2, 1 KW,  44,3 cc, ( incluye set de herramienta básica conteniendo cómo mínimo cubo de bujía, desatornillador plano y de punta, llaves varias).</t>
  </si>
  <si>
    <t>004010</t>
  </si>
  <si>
    <t>Motoguadaña, potencia 2,6 Hp, cilindraje 38,9 cc, peso 7,9 kg, accesorios incluídos. Con manual en español y herramientas básicas, similar a Sthill FS-280.</t>
  </si>
  <si>
    <t>Cortadora de cesped, Motoguadaña</t>
  </si>
  <si>
    <t>MOTOGUADAÑA</t>
  </si>
  <si>
    <t>cocina electrica 4 discos 110/120 V</t>
  </si>
  <si>
    <t>Balanza de barras, ganadera</t>
  </si>
  <si>
    <t>Romana ganadera</t>
  </si>
  <si>
    <t>Pollita de postura de un día</t>
  </si>
  <si>
    <t>POLLITAS DE POSTURA</t>
  </si>
  <si>
    <t>Pollas De Postura 14 Semanas</t>
  </si>
  <si>
    <t>Pollas de postura 14 semanas</t>
  </si>
  <si>
    <t>Toro Reproductor Brahman</t>
  </si>
  <si>
    <t>Toro reproductor Brahman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</si>
</sst>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_-* #,##0.00\ _p_t_a_-;\-* #,##0.00\ _p_t_a_-;_-* &quot;-&quot;??\ _p_t_a_-;_-@_-"/>
    <numFmt numFmtId="165" formatCode="_ * #,##0.00_ ;_ * \-#,##0.00_ ;_ * &quot;-&quot;??_ ;_ @_ "/>
    <numFmt numFmtId="166" formatCode="[$₡-140A]#,##0.00"/>
    <numFmt numFmtId="167" formatCode="#,##0.0"/>
    <numFmt numFmtId="168" formatCode="#,##0.000"/>
  </numFmts>
  <fonts count="24" x14ac:knownFonts="1">
    <font>
      <sz val="11"/>
      <color theme="1"/>
      <name val="Calibri"/>
      <family val="2"/>
      <scheme val="minor"/>
    </font>
    <font>
      <sz val="11"/>
      <color theme="1"/>
      <name val="Calibri"/>
      <family val="2"/>
      <scheme val="minor"/>
    </font>
    <font>
      <sz val="10"/>
      <name val="Arial"/>
      <family val="2"/>
    </font>
    <font>
      <sz val="9"/>
      <name val="Tahoma"/>
      <family val="2"/>
    </font>
    <font>
      <sz val="12"/>
      <name val="Tahoma"/>
      <family val="2"/>
    </font>
    <font>
      <sz val="10"/>
      <name val="Tahoma"/>
      <family val="2"/>
    </font>
    <font>
      <sz val="10"/>
      <color theme="1"/>
      <name val="Tahoma"/>
      <family val="2"/>
    </font>
    <font>
      <b/>
      <sz val="10"/>
      <name val="Tahoma"/>
      <family val="2"/>
    </font>
    <font>
      <b/>
      <u/>
      <sz val="10"/>
      <name val="Tahoma"/>
      <family val="2"/>
    </font>
    <font>
      <b/>
      <sz val="10"/>
      <color theme="1"/>
      <name val="Tahoma"/>
      <family val="2"/>
    </font>
    <font>
      <sz val="10"/>
      <name val="Arial"/>
      <family val="2"/>
    </font>
    <font>
      <sz val="10"/>
      <color indexed="8"/>
      <name val="Tahoma"/>
      <family val="2"/>
    </font>
    <font>
      <u/>
      <sz val="11"/>
      <color theme="10"/>
      <name val="Calibri"/>
      <family val="2"/>
      <scheme val="minor"/>
    </font>
    <font>
      <u/>
      <sz val="10"/>
      <color indexed="12"/>
      <name val="Arial"/>
      <family val="2"/>
    </font>
    <font>
      <sz val="11"/>
      <name val="Calibri"/>
      <family val="2"/>
      <scheme val="minor"/>
    </font>
    <font>
      <u/>
      <sz val="10"/>
      <name val="Tahoma"/>
      <family val="2"/>
    </font>
    <font>
      <u/>
      <sz val="10"/>
      <color theme="10"/>
      <name val="Tahoma"/>
      <family val="2"/>
    </font>
    <font>
      <sz val="10"/>
      <name val="Arial"/>
      <family val="2"/>
    </font>
    <font>
      <sz val="10"/>
      <color rgb="FF000000"/>
      <name val="Tahoma"/>
      <family val="2"/>
    </font>
    <font>
      <sz val="10"/>
      <name val="Times New Roman"/>
      <family val="1"/>
    </font>
    <font>
      <u/>
      <sz val="10"/>
      <color indexed="8"/>
      <name val="Tahoma"/>
      <family val="2"/>
    </font>
    <font>
      <sz val="10"/>
      <color indexed="10"/>
      <name val="Tahoma"/>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5">
    <xf numFmtId="0" fontId="0" fillId="0" borderId="0"/>
    <xf numFmtId="4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2" fillId="0" borderId="0"/>
    <xf numFmtId="0" fontId="1" fillId="0" borderId="0"/>
    <xf numFmtId="0" fontId="10" fillId="0" borderId="0"/>
    <xf numFmtId="0" fontId="17" fillId="0" borderId="0"/>
    <xf numFmtId="0" fontId="19" fillId="0" borderId="0"/>
  </cellStyleXfs>
  <cellXfs count="345">
    <xf numFmtId="0" fontId="0" fillId="0" borderId="0" xfId="0"/>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wrapText="1"/>
    </xf>
    <xf numFmtId="0" fontId="5" fillId="4" borderId="1" xfId="0" applyFont="1" applyFill="1" applyBorder="1" applyAlignment="1">
      <alignment wrapText="1"/>
    </xf>
    <xf numFmtId="0" fontId="5" fillId="2" borderId="1" xfId="2" applyFont="1" applyFill="1" applyBorder="1" applyAlignment="1">
      <alignment horizontal="center" vertical="center"/>
    </xf>
    <xf numFmtId="0" fontId="5" fillId="2" borderId="1" xfId="2" applyFont="1" applyFill="1" applyBorder="1" applyAlignment="1">
      <alignment wrapText="1"/>
    </xf>
    <xf numFmtId="44" fontId="5" fillId="2" borderId="1" xfId="1" applyFont="1" applyFill="1" applyBorder="1"/>
    <xf numFmtId="44" fontId="5" fillId="2" borderId="1" xfId="1" applyFont="1" applyFill="1" applyBorder="1" applyAlignment="1">
      <alignment horizontal="right"/>
    </xf>
    <xf numFmtId="0" fontId="7" fillId="3" borderId="1" xfId="2" applyFont="1" applyFill="1" applyBorder="1" applyAlignment="1">
      <alignment horizontal="center" wrapText="1"/>
    </xf>
    <xf numFmtId="49" fontId="6" fillId="0" borderId="0" xfId="0" applyNumberFormat="1" applyFont="1" applyAlignment="1">
      <alignment horizontal="center" vertical="center"/>
    </xf>
    <xf numFmtId="0" fontId="6" fillId="4" borderId="0" xfId="0" applyFont="1" applyFill="1"/>
    <xf numFmtId="0" fontId="6" fillId="4" borderId="0" xfId="0" applyFont="1" applyFill="1" applyAlignment="1">
      <alignment vertical="center"/>
    </xf>
    <xf numFmtId="0" fontId="5" fillId="4" borderId="1" xfId="0" applyFont="1" applyFill="1" applyBorder="1" applyAlignment="1">
      <alignment vertical="center" wrapText="1"/>
    </xf>
    <xf numFmtId="8" fontId="5" fillId="4" borderId="1" xfId="0" applyNumberFormat="1" applyFont="1" applyFill="1" applyBorder="1" applyAlignment="1">
      <alignment vertical="center"/>
    </xf>
    <xf numFmtId="0" fontId="5" fillId="4" borderId="1" xfId="0" applyFont="1" applyFill="1" applyBorder="1" applyAlignment="1">
      <alignment horizontal="center" vertical="center"/>
    </xf>
    <xf numFmtId="49" fontId="5" fillId="4" borderId="1" xfId="0" applyNumberFormat="1" applyFont="1" applyFill="1" applyBorder="1" applyAlignment="1">
      <alignment horizontal="center" vertical="center"/>
    </xf>
    <xf numFmtId="0" fontId="5" fillId="4" borderId="1" xfId="0" applyFont="1" applyFill="1" applyBorder="1" applyAlignment="1">
      <alignment horizontal="left" vertical="center" wrapText="1"/>
    </xf>
    <xf numFmtId="7" fontId="5" fillId="4" borderId="1" xfId="1" applyNumberFormat="1" applyFont="1" applyFill="1" applyBorder="1" applyAlignment="1">
      <alignment vertical="center"/>
    </xf>
    <xf numFmtId="0" fontId="5" fillId="4" borderId="1" xfId="0" applyFont="1" applyFill="1" applyBorder="1" applyAlignment="1">
      <alignment horizontal="center" vertical="center" wrapText="1"/>
    </xf>
    <xf numFmtId="0" fontId="3" fillId="4" borderId="1" xfId="2" applyFont="1" applyFill="1" applyBorder="1" applyAlignment="1">
      <alignment horizontal="center" vertical="center" wrapText="1"/>
    </xf>
    <xf numFmtId="0" fontId="5" fillId="2" borderId="1" xfId="2" applyFont="1" applyFill="1" applyBorder="1" applyAlignment="1">
      <alignment horizontal="center" wrapText="1"/>
    </xf>
    <xf numFmtId="0" fontId="6" fillId="0" borderId="0" xfId="0" applyFont="1" applyAlignment="1">
      <alignment horizontal="center" wrapText="1"/>
    </xf>
    <xf numFmtId="7" fontId="9" fillId="0" borderId="0" xfId="0" applyNumberFormat="1" applyFont="1"/>
    <xf numFmtId="0" fontId="5" fillId="4" borderId="1" xfId="0" applyFont="1" applyFill="1" applyBorder="1" applyAlignment="1">
      <alignment horizontal="left" vertical="top" wrapText="1"/>
    </xf>
    <xf numFmtId="0" fontId="5" fillId="4" borderId="1" xfId="0" applyFont="1" applyFill="1" applyBorder="1" applyAlignment="1">
      <alignment horizontal="center" wrapText="1"/>
    </xf>
    <xf numFmtId="7" fontId="5" fillId="4" borderId="1" xfId="1" applyNumberFormat="1" applyFont="1" applyFill="1" applyBorder="1" applyAlignment="1">
      <alignment horizontal="right" vertical="center"/>
    </xf>
    <xf numFmtId="0" fontId="6" fillId="4" borderId="1" xfId="0" applyFont="1" applyFill="1" applyBorder="1" applyAlignment="1">
      <alignment horizontal="left" vertical="top" wrapText="1"/>
    </xf>
    <xf numFmtId="49" fontId="5" fillId="4" borderId="1" xfId="0" applyNumberFormat="1" applyFont="1" applyFill="1" applyBorder="1" applyAlignment="1">
      <alignment horizontal="left" vertical="center"/>
    </xf>
    <xf numFmtId="0" fontId="5" fillId="4" borderId="0" xfId="0" applyFont="1" applyFill="1"/>
    <xf numFmtId="0" fontId="5" fillId="0" borderId="0" xfId="0" applyFont="1"/>
    <xf numFmtId="0" fontId="7" fillId="2" borderId="1" xfId="2" applyFont="1" applyFill="1" applyBorder="1" applyAlignment="1">
      <alignment horizontal="center"/>
    </xf>
    <xf numFmtId="0" fontId="7" fillId="2" borderId="1" xfId="2" applyFont="1" applyFill="1" applyBorder="1"/>
    <xf numFmtId="0" fontId="7" fillId="2" borderId="1" xfId="2" applyFont="1" applyFill="1" applyBorder="1" applyAlignment="1">
      <alignment horizontal="center" vertical="center"/>
    </xf>
    <xf numFmtId="44" fontId="7" fillId="2" borderId="1" xfId="1" applyFont="1" applyFill="1" applyBorder="1"/>
    <xf numFmtId="44" fontId="7" fillId="2" borderId="1" xfId="1" applyFont="1" applyFill="1" applyBorder="1" applyAlignment="1">
      <alignment horizontal="right"/>
    </xf>
    <xf numFmtId="0" fontId="7" fillId="2" borderId="1" xfId="2" applyFont="1" applyFill="1" applyBorder="1" applyAlignment="1">
      <alignment wrapText="1"/>
    </xf>
    <xf numFmtId="0" fontId="7" fillId="3" borderId="1" xfId="2" applyFont="1" applyFill="1" applyBorder="1" applyAlignment="1">
      <alignment horizontal="center" vertical="center"/>
    </xf>
    <xf numFmtId="0" fontId="7" fillId="0" borderId="1" xfId="2" applyFont="1" applyBorder="1" applyAlignment="1">
      <alignment horizontal="center" vertical="center"/>
    </xf>
    <xf numFmtId="49" fontId="7" fillId="0" borderId="1" xfId="2" applyNumberFormat="1" applyFont="1" applyBorder="1" applyAlignment="1">
      <alignment horizontal="center" vertical="center"/>
    </xf>
    <xf numFmtId="0" fontId="7" fillId="0" borderId="1" xfId="2" applyFont="1" applyFill="1" applyBorder="1" applyAlignment="1">
      <alignment horizontal="center" vertical="center" wrapText="1"/>
    </xf>
    <xf numFmtId="0" fontId="7" fillId="0" borderId="1" xfId="2" applyFont="1" applyFill="1" applyBorder="1" applyAlignment="1">
      <alignment horizontal="center" vertical="center"/>
    </xf>
    <xf numFmtId="44" fontId="7" fillId="0" borderId="1" xfId="1" applyFont="1" applyBorder="1" applyAlignment="1">
      <alignment horizontal="center" vertical="center"/>
    </xf>
    <xf numFmtId="44" fontId="7" fillId="0" borderId="1" xfId="1" applyFont="1" applyFill="1" applyBorder="1" applyAlignment="1">
      <alignment horizontal="center" vertical="center"/>
    </xf>
    <xf numFmtId="0" fontId="11"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37" fontId="5" fillId="0" borderId="1" xfId="4" applyNumberFormat="1" applyFont="1" applyFill="1" applyBorder="1" applyAlignment="1">
      <alignment horizontal="center" vertical="center"/>
    </xf>
    <xf numFmtId="43" fontId="5" fillId="0" borderId="1" xfId="4" applyFont="1" applyFill="1" applyBorder="1" applyAlignment="1">
      <alignment horizontal="center" vertical="center"/>
    </xf>
    <xf numFmtId="166" fontId="11" fillId="0" borderId="1" xfId="4" applyNumberFormat="1" applyFont="1" applyFill="1" applyBorder="1" applyAlignment="1">
      <alignment horizontal="center" vertical="center" wrapText="1"/>
    </xf>
    <xf numFmtId="0" fontId="5" fillId="0" borderId="1" xfId="2" applyFont="1" applyFill="1" applyBorder="1" applyAlignment="1">
      <alignment horizont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166" fontId="5" fillId="0" borderId="1" xfId="0" applyNumberFormat="1" applyFont="1" applyBorder="1" applyAlignment="1">
      <alignment horizontal="center" vertical="center"/>
    </xf>
    <xf numFmtId="4" fontId="5" fillId="0" borderId="1" xfId="0" applyNumberFormat="1" applyFont="1" applyFill="1" applyBorder="1" applyAlignment="1">
      <alignment horizontal="center" vertical="center"/>
    </xf>
    <xf numFmtId="43" fontId="5" fillId="0" borderId="1" xfId="7" applyFont="1" applyFill="1" applyBorder="1" applyAlignment="1">
      <alignment horizontal="center" vertical="center"/>
    </xf>
    <xf numFmtId="43" fontId="5" fillId="0" borderId="1" xfId="7" applyFont="1" applyFill="1" applyBorder="1" applyAlignment="1">
      <alignment horizontal="center" vertical="center" wrapText="1"/>
    </xf>
    <xf numFmtId="44" fontId="5" fillId="0" borderId="1" xfId="1" applyFont="1" applyFill="1" applyBorder="1" applyAlignment="1">
      <alignment horizontal="center" vertical="center"/>
    </xf>
    <xf numFmtId="0" fontId="11" fillId="0" borderId="1" xfId="9" applyFont="1" applyFill="1" applyBorder="1" applyAlignment="1" applyProtection="1">
      <alignment horizontal="center" vertical="center"/>
    </xf>
    <xf numFmtId="8" fontId="5" fillId="0" borderId="1" xfId="0" applyNumberFormat="1" applyFont="1" applyFill="1" applyBorder="1" applyAlignment="1">
      <alignment horizontal="center" vertical="center" wrapText="1"/>
    </xf>
    <xf numFmtId="8" fontId="5" fillId="0" borderId="1" xfId="0" applyNumberFormat="1" applyFont="1" applyBorder="1" applyAlignment="1">
      <alignment horizontal="center" vertical="center" wrapText="1"/>
    </xf>
    <xf numFmtId="1" fontId="11" fillId="5"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166" fontId="5" fillId="5" borderId="1" xfId="0" applyNumberFormat="1" applyFont="1" applyFill="1" applyBorder="1" applyAlignment="1">
      <alignment horizontal="center" vertical="center"/>
    </xf>
    <xf numFmtId="49" fontId="6" fillId="0" borderId="0"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Fill="1" applyBorder="1" applyAlignment="1">
      <alignment horizontal="center" vertical="center" wrapText="1"/>
    </xf>
    <xf numFmtId="166" fontId="5" fillId="0" borderId="5" xfId="0" applyNumberFormat="1" applyFont="1" applyBorder="1" applyAlignment="1">
      <alignment horizontal="center" vertical="center"/>
    </xf>
    <xf numFmtId="0" fontId="5" fillId="0" borderId="1" xfId="0" applyFont="1" applyFill="1" applyBorder="1" applyAlignment="1">
      <alignment wrapText="1"/>
    </xf>
    <xf numFmtId="0" fontId="6" fillId="0" borderId="1" xfId="0" applyFont="1" applyFill="1" applyBorder="1"/>
    <xf numFmtId="49" fontId="6" fillId="0" borderId="1" xfId="0" applyNumberFormat="1" applyFont="1" applyFill="1" applyBorder="1"/>
    <xf numFmtId="0" fontId="6" fillId="0" borderId="1" xfId="0" applyFont="1" applyFill="1" applyBorder="1" applyAlignment="1">
      <alignment horizontal="center" vertical="center"/>
    </xf>
    <xf numFmtId="44" fontId="5" fillId="0" borderId="1" xfId="1" applyFont="1" applyFill="1" applyBorder="1"/>
    <xf numFmtId="0" fontId="6" fillId="0" borderId="0" xfId="0" applyFont="1" applyFill="1"/>
    <xf numFmtId="0" fontId="6" fillId="0" borderId="1" xfId="0" applyFont="1" applyFill="1" applyBorder="1" applyAlignment="1">
      <alignment horizontal="center"/>
    </xf>
    <xf numFmtId="43" fontId="5" fillId="0" borderId="1" xfId="7" applyFont="1" applyFill="1" applyBorder="1" applyAlignment="1">
      <alignment vertical="top" wrapText="1"/>
    </xf>
    <xf numFmtId="0" fontId="6" fillId="0" borderId="1" xfId="0" applyFont="1" applyFill="1" applyBorder="1" applyAlignment="1">
      <alignment wrapText="1"/>
    </xf>
    <xf numFmtId="43" fontId="5" fillId="0" borderId="1" xfId="7" applyFont="1" applyFill="1" applyBorder="1" applyAlignment="1">
      <alignment wrapText="1"/>
    </xf>
    <xf numFmtId="43" fontId="5" fillId="0" borderId="1" xfId="7" applyFont="1" applyFill="1" applyBorder="1"/>
    <xf numFmtId="44" fontId="6" fillId="0" borderId="1" xfId="1" applyFont="1" applyFill="1" applyBorder="1"/>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5" fillId="0" borderId="1" xfId="2" applyFont="1" applyFill="1" applyBorder="1" applyAlignment="1">
      <alignment horizontal="center" vertical="center" wrapText="1"/>
    </xf>
    <xf numFmtId="43" fontId="5" fillId="0" borderId="1" xfId="7" applyFont="1" applyFill="1" applyBorder="1" applyAlignment="1">
      <alignment horizontal="center"/>
    </xf>
    <xf numFmtId="44" fontId="5" fillId="0" borderId="1" xfId="1" applyFont="1" applyFill="1" applyBorder="1" applyAlignment="1">
      <alignment horizontal="center"/>
    </xf>
    <xf numFmtId="44" fontId="5" fillId="0" borderId="1" xfId="1" applyFont="1" applyFill="1" applyBorder="1" applyAlignment="1"/>
    <xf numFmtId="0" fontId="2" fillId="0" borderId="1" xfId="0" applyFont="1" applyFill="1" applyBorder="1" applyAlignment="1"/>
    <xf numFmtId="49" fontId="6" fillId="0" borderId="0" xfId="0" applyNumberFormat="1" applyFont="1"/>
    <xf numFmtId="44" fontId="6" fillId="0" borderId="0" xfId="1" applyFont="1"/>
    <xf numFmtId="0" fontId="5" fillId="4" borderId="1" xfId="2" applyFont="1" applyFill="1" applyBorder="1" applyAlignment="1">
      <alignment horizontal="center" vertical="center" wrapText="1"/>
    </xf>
    <xf numFmtId="44" fontId="5" fillId="4" borderId="1" xfId="1" applyFont="1" applyFill="1" applyBorder="1" applyAlignment="1">
      <alignment horizontal="center" vertical="center"/>
    </xf>
    <xf numFmtId="44" fontId="5" fillId="4" borderId="1" xfId="1" applyFont="1" applyFill="1" applyBorder="1" applyAlignment="1">
      <alignment vertical="center"/>
    </xf>
    <xf numFmtId="0" fontId="5" fillId="4" borderId="1" xfId="0" applyFont="1" applyFill="1" applyBorder="1" applyAlignment="1">
      <alignment vertical="center"/>
    </xf>
    <xf numFmtId="49" fontId="5" fillId="4" borderId="1"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44" fontId="7" fillId="2" borderId="1" xfId="1" applyFont="1" applyFill="1" applyBorder="1" applyAlignment="1">
      <alignment vertical="center"/>
    </xf>
    <xf numFmtId="44" fontId="7" fillId="2" borderId="1" xfId="1" applyFont="1" applyFill="1" applyBorder="1" applyAlignment="1">
      <alignment horizontal="right" vertical="center"/>
    </xf>
    <xf numFmtId="49" fontId="7" fillId="0" borderId="1" xfId="2" applyNumberFormat="1" applyFont="1" applyBorder="1" applyAlignment="1">
      <alignment horizontal="center" vertical="center" wrapText="1"/>
    </xf>
    <xf numFmtId="0" fontId="5" fillId="2" borderId="2" xfId="2" applyFont="1" applyFill="1" applyBorder="1" applyAlignment="1">
      <alignment horizontal="center" vertical="center"/>
    </xf>
    <xf numFmtId="0" fontId="7" fillId="2" borderId="1" xfId="2" applyFont="1" applyFill="1" applyBorder="1" applyAlignment="1">
      <alignment horizontal="center"/>
    </xf>
    <xf numFmtId="49" fontId="6" fillId="0" borderId="3" xfId="0" applyNumberFormat="1" applyFont="1" applyBorder="1" applyAlignment="1">
      <alignment horizontal="center" vertical="center"/>
    </xf>
    <xf numFmtId="0" fontId="5" fillId="0" borderId="3" xfId="0" applyFont="1" applyBorder="1" applyAlignment="1">
      <alignment horizontal="center" vertical="center"/>
    </xf>
    <xf numFmtId="49" fontId="5" fillId="4" borderId="3" xfId="0" applyNumberFormat="1" applyFont="1" applyFill="1" applyBorder="1" applyAlignment="1">
      <alignment horizontal="center" vertical="center"/>
    </xf>
    <xf numFmtId="49" fontId="5" fillId="0" borderId="1" xfId="10" applyNumberFormat="1" applyFont="1" applyFill="1" applyBorder="1" applyAlignment="1">
      <alignment horizontal="center" vertical="center"/>
    </xf>
    <xf numFmtId="49" fontId="5" fillId="0" borderId="3" xfId="10" applyNumberFormat="1" applyFont="1" applyFill="1" applyBorder="1" applyAlignment="1">
      <alignment horizontal="center" vertical="center"/>
    </xf>
    <xf numFmtId="0" fontId="6" fillId="0" borderId="3" xfId="8" applyFont="1" applyFill="1" applyBorder="1" applyAlignment="1">
      <alignment horizontal="center" vertical="center"/>
    </xf>
    <xf numFmtId="0" fontId="6" fillId="0" borderId="1" xfId="8" applyFont="1" applyFill="1" applyBorder="1" applyAlignment="1">
      <alignment horizontal="center" vertical="center"/>
    </xf>
    <xf numFmtId="0" fontId="15" fillId="0" borderId="3" xfId="8" applyFont="1" applyFill="1" applyBorder="1" applyAlignment="1">
      <alignment horizontal="center" vertical="center"/>
    </xf>
    <xf numFmtId="0" fontId="15" fillId="0" borderId="1" xfId="8" applyFont="1" applyFill="1" applyBorder="1" applyAlignment="1">
      <alignment horizontal="center" vertical="center"/>
    </xf>
    <xf numFmtId="0" fontId="16" fillId="0" borderId="3" xfId="8" applyFont="1" applyFill="1" applyBorder="1" applyAlignment="1">
      <alignment horizontal="center" vertical="center"/>
    </xf>
    <xf numFmtId="0" fontId="16" fillId="0" borderId="1" xfId="8" applyFont="1" applyFill="1" applyBorder="1" applyAlignment="1">
      <alignment horizontal="center" vertical="center"/>
    </xf>
    <xf numFmtId="0" fontId="7" fillId="2" borderId="1" xfId="2" applyFont="1" applyFill="1" applyBorder="1" applyAlignment="1">
      <alignment horizontal="center" vertical="center"/>
    </xf>
    <xf numFmtId="44" fontId="5" fillId="0" borderId="1" xfId="1" applyFont="1" applyBorder="1" applyAlignment="1">
      <alignment horizontal="center" vertical="center"/>
    </xf>
    <xf numFmtId="44"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49" fontId="11" fillId="0" borderId="1" xfId="4" applyNumberFormat="1"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43" fontId="5" fillId="0" borderId="1" xfId="7" applyFont="1" applyFill="1" applyBorder="1" applyAlignment="1" applyProtection="1">
      <alignment horizontal="center" vertical="center" wrapText="1"/>
      <protection locked="0"/>
    </xf>
    <xf numFmtId="0" fontId="5" fillId="0" borderId="1" xfId="11" applyFont="1" applyFill="1" applyBorder="1" applyAlignment="1">
      <alignment horizontal="center" vertical="center" wrapText="1"/>
    </xf>
    <xf numFmtId="0" fontId="5" fillId="4" borderId="0" xfId="0" applyFont="1" applyFill="1" applyAlignment="1">
      <alignment horizontal="center" vertical="center"/>
    </xf>
    <xf numFmtId="0" fontId="6" fillId="0" borderId="1" xfId="11" applyFont="1" applyFill="1" applyBorder="1" applyAlignment="1">
      <alignment horizontal="center" vertical="center" wrapText="1"/>
    </xf>
    <xf numFmtId="166" fontId="5" fillId="0" borderId="1" xfId="1" applyNumberFormat="1" applyFont="1" applyFill="1" applyBorder="1" applyAlignment="1">
      <alignment horizontal="center" vertical="center"/>
    </xf>
    <xf numFmtId="0" fontId="5" fillId="0" borderId="1" xfId="0" applyFont="1" applyBorder="1" applyAlignment="1">
      <alignment horizontal="center" vertical="center" wrapText="1"/>
    </xf>
    <xf numFmtId="44" fontId="6" fillId="0" borderId="1" xfId="1" applyFont="1" applyBorder="1" applyAlignment="1">
      <alignment horizontal="center" vertical="center"/>
    </xf>
    <xf numFmtId="44" fontId="6" fillId="0" borderId="0" xfId="1" applyFont="1" applyAlignment="1">
      <alignment horizontal="center" vertical="center"/>
    </xf>
    <xf numFmtId="0" fontId="6" fillId="0" borderId="0" xfId="0" applyFont="1" applyAlignment="1">
      <alignment horizontal="center" vertical="center" wrapText="1"/>
    </xf>
    <xf numFmtId="0" fontId="7" fillId="2" borderId="1" xfId="2" applyFont="1" applyFill="1" applyBorder="1" applyAlignment="1">
      <alignment horizontal="center"/>
    </xf>
    <xf numFmtId="0" fontId="7" fillId="2" borderId="1" xfId="2" applyFont="1" applyFill="1" applyBorder="1" applyAlignment="1">
      <alignment horizontal="center" vertical="center"/>
    </xf>
    <xf numFmtId="49" fontId="6" fillId="0" borderId="1" xfId="0" applyNumberFormat="1" applyFont="1" applyFill="1" applyBorder="1" applyAlignment="1">
      <alignment wrapText="1"/>
    </xf>
    <xf numFmtId="0" fontId="17" fillId="4" borderId="1" xfId="13" applyFill="1" applyBorder="1"/>
    <xf numFmtId="0" fontId="14" fillId="0" borderId="0" xfId="8" applyFont="1" applyAlignment="1">
      <alignment horizontal="left"/>
    </xf>
    <xf numFmtId="0" fontId="17" fillId="4" borderId="1" xfId="13" applyFill="1" applyBorder="1" applyAlignment="1">
      <alignment horizontal="left"/>
    </xf>
    <xf numFmtId="49" fontId="6" fillId="4" borderId="1" xfId="0" applyNumberFormat="1" applyFont="1" applyFill="1" applyBorder="1" applyAlignment="1">
      <alignment wrapText="1"/>
    </xf>
    <xf numFmtId="49" fontId="6" fillId="4" borderId="1" xfId="0" applyNumberFormat="1" applyFont="1" applyFill="1" applyBorder="1"/>
    <xf numFmtId="43" fontId="5" fillId="0" borderId="1" xfId="7" applyFont="1" applyFill="1" applyBorder="1" applyAlignment="1">
      <alignment horizontal="center" vertical="top" wrapText="1"/>
    </xf>
    <xf numFmtId="0" fontId="5" fillId="4" borderId="1" xfId="13" applyFont="1" applyFill="1" applyBorder="1"/>
    <xf numFmtId="0" fontId="5" fillId="4" borderId="1" xfId="13" applyFont="1" applyFill="1" applyBorder="1" applyAlignment="1">
      <alignment horizontal="left"/>
    </xf>
    <xf numFmtId="0" fontId="5" fillId="0" borderId="1" xfId="0" applyFont="1" applyFill="1" applyBorder="1" applyAlignment="1"/>
    <xf numFmtId="0" fontId="5" fillId="0" borderId="0" xfId="8" applyFont="1" applyAlignment="1">
      <alignment horizontal="left"/>
    </xf>
    <xf numFmtId="0" fontId="7" fillId="2" borderId="1" xfId="2" applyFont="1" applyFill="1" applyBorder="1" applyAlignment="1">
      <alignment horizont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2" xfId="2" applyFont="1" applyFill="1" applyBorder="1" applyAlignment="1">
      <alignment horizontal="center" vertical="center"/>
    </xf>
    <xf numFmtId="0" fontId="4" fillId="0" borderId="0" xfId="2" applyFont="1" applyAlignment="1">
      <alignment horizontal="center"/>
    </xf>
    <xf numFmtId="0" fontId="5" fillId="2" borderId="3" xfId="2" applyFont="1" applyFill="1" applyBorder="1" applyAlignment="1">
      <alignment horizontal="center"/>
    </xf>
    <xf numFmtId="0" fontId="5" fillId="2" borderId="4" xfId="2" applyFont="1" applyFill="1" applyBorder="1" applyAlignment="1">
      <alignment horizontal="center"/>
    </xf>
    <xf numFmtId="0" fontId="5" fillId="2" borderId="2" xfId="2" applyFont="1" applyFill="1" applyBorder="1" applyAlignment="1">
      <alignment horizontal="center"/>
    </xf>
    <xf numFmtId="0" fontId="7" fillId="2" borderId="1" xfId="2" applyFont="1" applyFill="1" applyBorder="1" applyAlignment="1">
      <alignment horizontal="center" vertical="center"/>
    </xf>
    <xf numFmtId="0" fontId="5" fillId="0" borderId="0" xfId="0" applyFont="1" applyAlignment="1">
      <alignment horizontal="center"/>
    </xf>
    <xf numFmtId="0" fontId="15" fillId="0" borderId="0" xfId="0" applyFont="1" applyAlignment="1">
      <alignment horizontal="center"/>
    </xf>
    <xf numFmtId="0" fontId="7" fillId="6" borderId="1" xfId="11" applyFont="1" applyFill="1" applyBorder="1" applyAlignment="1">
      <alignment horizontal="center" wrapText="1"/>
    </xf>
    <xf numFmtId="0" fontId="7" fillId="6" borderId="1" xfId="0" applyFont="1" applyFill="1" applyBorder="1" applyAlignment="1">
      <alignment horizontal="justify"/>
    </xf>
    <xf numFmtId="0" fontId="7" fillId="6" borderId="1" xfId="0" applyFont="1" applyFill="1" applyBorder="1"/>
    <xf numFmtId="0" fontId="7" fillId="6" borderId="1" xfId="0" applyFont="1" applyFill="1" applyBorder="1" applyAlignment="1">
      <alignment horizontal="center"/>
    </xf>
    <xf numFmtId="44" fontId="7" fillId="6" borderId="1" xfId="1" applyFont="1" applyFill="1" applyBorder="1" applyAlignment="1">
      <alignment horizont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49" fontId="5" fillId="4" borderId="6" xfId="0" applyNumberFormat="1" applyFont="1" applyFill="1" applyBorder="1" applyAlignment="1">
      <alignment horizontal="center" vertical="center"/>
    </xf>
    <xf numFmtId="0" fontId="5" fillId="4" borderId="6" xfId="0" applyFont="1" applyFill="1" applyBorder="1" applyAlignment="1">
      <alignment vertical="center" wrapText="1"/>
    </xf>
    <xf numFmtId="0" fontId="5" fillId="0" borderId="7" xfId="10" applyFont="1" applyFill="1" applyBorder="1" applyAlignment="1">
      <alignment horizontal="center"/>
    </xf>
    <xf numFmtId="49" fontId="5" fillId="0" borderId="6" xfId="10" applyNumberFormat="1" applyFont="1" applyFill="1" applyBorder="1" applyAlignment="1">
      <alignment horizontal="center"/>
    </xf>
    <xf numFmtId="0" fontId="18" fillId="0" borderId="0" xfId="0" applyFont="1"/>
    <xf numFmtId="0" fontId="5" fillId="0" borderId="6" xfId="0" applyFont="1" applyFill="1" applyBorder="1" applyAlignment="1">
      <alignment horizontal="center"/>
    </xf>
    <xf numFmtId="4" fontId="5" fillId="0" borderId="6" xfId="0" applyNumberFormat="1" applyFont="1" applyFill="1" applyBorder="1" applyAlignment="1">
      <alignment horizontal="center"/>
    </xf>
    <xf numFmtId="44" fontId="5" fillId="0" borderId="6" xfId="1" applyFont="1" applyFill="1" applyBorder="1" applyAlignment="1">
      <alignment horizontal="center"/>
    </xf>
    <xf numFmtId="0" fontId="5" fillId="0" borderId="6" xfId="11" applyFont="1" applyFill="1" applyBorder="1" applyAlignment="1">
      <alignment horizontal="center" vertical="center" wrapText="1"/>
    </xf>
    <xf numFmtId="0" fontId="5" fillId="0" borderId="1" xfId="9" applyFont="1" applyBorder="1" applyAlignment="1" applyProtection="1">
      <alignment horizontal="center"/>
    </xf>
    <xf numFmtId="0" fontId="5" fillId="0" borderId="1" xfId="9" applyFont="1" applyBorder="1" applyAlignment="1" applyProtection="1">
      <alignment horizontal="left"/>
    </xf>
    <xf numFmtId="49" fontId="5" fillId="0" borderId="2" xfId="10" applyNumberFormat="1" applyFont="1" applyFill="1" applyBorder="1" applyAlignment="1">
      <alignment horizontal="center"/>
    </xf>
    <xf numFmtId="49" fontId="5" fillId="0" borderId="1" xfId="10" applyNumberFormat="1" applyFont="1" applyFill="1" applyBorder="1" applyAlignment="1">
      <alignment horizontal="center"/>
    </xf>
    <xf numFmtId="0" fontId="5" fillId="0" borderId="1" xfId="0" applyFont="1" applyFill="1" applyBorder="1"/>
    <xf numFmtId="0" fontId="5" fillId="0" borderId="1" xfId="0" applyFont="1" applyFill="1" applyBorder="1" applyAlignment="1">
      <alignment horizontal="center"/>
    </xf>
    <xf numFmtId="4" fontId="5" fillId="0" borderId="1" xfId="0" applyNumberFormat="1" applyFont="1" applyFill="1" applyBorder="1" applyAlignment="1">
      <alignment horizontal="center"/>
    </xf>
    <xf numFmtId="0" fontId="5" fillId="0" borderId="1" xfId="11" applyFont="1" applyBorder="1" applyAlignment="1">
      <alignment horizontal="center"/>
    </xf>
    <xf numFmtId="0" fontId="5" fillId="0" borderId="1" xfId="11" applyFont="1" applyBorder="1" applyAlignment="1">
      <alignment horizontal="left"/>
    </xf>
    <xf numFmtId="0" fontId="11" fillId="0" borderId="0" xfId="0" applyFont="1" applyFill="1"/>
    <xf numFmtId="49" fontId="5" fillId="0" borderId="1" xfId="0" applyNumberFormat="1" applyFont="1" applyFill="1" applyBorder="1" applyAlignment="1" applyProtection="1">
      <alignment horizontal="center" vertical="top"/>
    </xf>
    <xf numFmtId="49" fontId="5" fillId="0" borderId="1" xfId="0" applyNumberFormat="1" applyFont="1" applyFill="1" applyBorder="1" applyAlignment="1" applyProtection="1">
      <alignment horizontal="justify" vertical="top"/>
    </xf>
    <xf numFmtId="0" fontId="5" fillId="0" borderId="2" xfId="10" applyFont="1" applyFill="1" applyBorder="1" applyAlignment="1">
      <alignment horizontal="center"/>
    </xf>
    <xf numFmtId="3" fontId="5" fillId="0" borderId="1" xfId="0" applyNumberFormat="1" applyFont="1" applyFill="1" applyBorder="1" applyAlignment="1">
      <alignment horizontal="center"/>
    </xf>
    <xf numFmtId="49" fontId="5" fillId="0" borderId="1" xfId="10" applyNumberFormat="1" applyFont="1" applyFill="1" applyBorder="1"/>
    <xf numFmtId="167" fontId="5" fillId="0" borderId="1" xfId="0" applyNumberFormat="1" applyFont="1" applyFill="1" applyBorder="1" applyAlignment="1">
      <alignment horizontal="center"/>
    </xf>
    <xf numFmtId="0" fontId="5" fillId="4" borderId="1" xfId="0" applyFont="1" applyFill="1" applyBorder="1" applyAlignment="1">
      <alignment horizontal="left" vertical="center"/>
    </xf>
    <xf numFmtId="49" fontId="6" fillId="0" borderId="1" xfId="11" applyNumberFormat="1" applyFont="1" applyFill="1" applyBorder="1" applyAlignment="1">
      <alignment horizontal="center" vertical="center"/>
    </xf>
    <xf numFmtId="0" fontId="6" fillId="0" borderId="1" xfId="11" applyFont="1" applyFill="1" applyBorder="1" applyAlignment="1">
      <alignment horizontal="justify" vertical="center" wrapText="1"/>
    </xf>
    <xf numFmtId="14" fontId="5" fillId="0" borderId="1" xfId="14" applyNumberFormat="1" applyFont="1" applyFill="1" applyBorder="1" applyAlignment="1">
      <alignment horizontal="left" vertical="center" wrapText="1"/>
    </xf>
    <xf numFmtId="168" fontId="5" fillId="0" borderId="1" xfId="0" applyNumberFormat="1" applyFont="1" applyFill="1" applyBorder="1" applyAlignment="1">
      <alignment horizontal="center"/>
    </xf>
    <xf numFmtId="0" fontId="6" fillId="0" borderId="1" xfId="11" applyFont="1" applyBorder="1" applyAlignment="1">
      <alignment horizontal="center" vertical="center"/>
    </xf>
    <xf numFmtId="0" fontId="5" fillId="0" borderId="0" xfId="9" applyFont="1" applyAlignment="1" applyProtection="1">
      <alignment horizontal="center"/>
    </xf>
    <xf numFmtId="0" fontId="6" fillId="0" borderId="1" xfId="11" applyFont="1" applyBorder="1" applyAlignment="1">
      <alignment horizontal="left" vertical="center"/>
    </xf>
    <xf numFmtId="49" fontId="5" fillId="0" borderId="1" xfId="0" applyNumberFormat="1" applyFont="1" applyFill="1" applyBorder="1"/>
    <xf numFmtId="0" fontId="6" fillId="0" borderId="1" xfId="0" applyFont="1" applyBorder="1" applyAlignment="1">
      <alignment horizontal="center"/>
    </xf>
    <xf numFmtId="0" fontId="6" fillId="0" borderId="1" xfId="0" applyFont="1" applyBorder="1" applyAlignment="1">
      <alignment vertical="center" wrapText="1"/>
    </xf>
    <xf numFmtId="0" fontId="5" fillId="0" borderId="1" xfId="11" applyFont="1" applyFill="1" applyBorder="1" applyAlignment="1">
      <alignment horizontal="justify" vertical="center" wrapText="1"/>
    </xf>
    <xf numFmtId="0" fontId="11" fillId="0" borderId="1" xfId="0" applyFont="1" applyFill="1" applyBorder="1" applyAlignment="1" applyProtection="1"/>
    <xf numFmtId="0" fontId="18" fillId="0" borderId="0" xfId="0" applyFont="1" applyAlignment="1">
      <alignment horizontal="center"/>
    </xf>
    <xf numFmtId="0" fontId="5" fillId="0" borderId="8" xfId="9" applyFont="1" applyBorder="1" applyAlignment="1" applyProtection="1">
      <alignment horizontal="center"/>
    </xf>
    <xf numFmtId="0" fontId="5" fillId="0" borderId="9" xfId="10" applyFont="1" applyFill="1" applyBorder="1" applyAlignment="1">
      <alignment horizontal="center"/>
    </xf>
    <xf numFmtId="0" fontId="6" fillId="0" borderId="1" xfId="0" applyFont="1" applyBorder="1" applyAlignment="1">
      <alignment horizontal="left"/>
    </xf>
    <xf numFmtId="0" fontId="18" fillId="0" borderId="1" xfId="0" applyFont="1" applyBorder="1" applyAlignment="1">
      <alignment horizontal="center" vertical="center"/>
    </xf>
    <xf numFmtId="0" fontId="5" fillId="0" borderId="1" xfId="9" applyFont="1" applyBorder="1" applyAlignment="1" applyProtection="1">
      <alignment horizontal="center" vertical="center"/>
    </xf>
    <xf numFmtId="0" fontId="5" fillId="0" borderId="3" xfId="9" applyFont="1" applyBorder="1" applyAlignment="1" applyProtection="1">
      <alignment vertical="center" wrapText="1"/>
    </xf>
    <xf numFmtId="0" fontId="5" fillId="0" borderId="2" xfId="1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left"/>
    </xf>
    <xf numFmtId="0" fontId="11" fillId="0" borderId="8" xfId="0" applyFont="1" applyFill="1" applyBorder="1" applyAlignment="1" applyProtection="1"/>
    <xf numFmtId="0" fontId="5" fillId="0" borderId="2" xfId="0" applyFont="1" applyFill="1" applyBorder="1" applyAlignment="1">
      <alignment horizontal="center"/>
    </xf>
    <xf numFmtId="49" fontId="5" fillId="0" borderId="1" xfId="0" applyNumberFormat="1" applyFont="1" applyFill="1" applyBorder="1" applyAlignment="1">
      <alignment horizontal="center"/>
    </xf>
    <xf numFmtId="0" fontId="6" fillId="0" borderId="1" xfId="11" applyFont="1" applyFill="1" applyBorder="1" applyAlignment="1">
      <alignment horizontal="left" vertical="center" wrapText="1"/>
    </xf>
    <xf numFmtId="0" fontId="5" fillId="0" borderId="1" xfId="9" applyFont="1" applyBorder="1" applyAlignment="1" applyProtection="1">
      <alignment horizontal="left" vertical="center" wrapText="1"/>
    </xf>
    <xf numFmtId="0" fontId="11" fillId="0" borderId="0" xfId="0" applyFont="1" applyFill="1" applyAlignment="1">
      <alignment horizontal="left" vertical="center" wrapText="1"/>
    </xf>
    <xf numFmtId="49" fontId="5" fillId="0" borderId="1" xfId="10" applyNumberFormat="1" applyFont="1" applyFill="1" applyBorder="1" applyAlignment="1">
      <alignment vertical="center"/>
    </xf>
    <xf numFmtId="0" fontId="18" fillId="0" borderId="1" xfId="0" applyFont="1" applyBorder="1"/>
    <xf numFmtId="0" fontId="5" fillId="0" borderId="1" xfId="9" applyFont="1" applyBorder="1" applyAlignment="1" applyProtection="1">
      <alignment horizontal="left" wrapText="1"/>
    </xf>
    <xf numFmtId="0" fontId="5" fillId="0" borderId="1" xfId="10" applyFont="1" applyFill="1" applyBorder="1" applyAlignment="1">
      <alignment horizontal="center"/>
    </xf>
    <xf numFmtId="0" fontId="5" fillId="0" borderId="1" xfId="0" applyFont="1" applyBorder="1" applyAlignment="1">
      <alignment horizontal="left" vertical="center"/>
    </xf>
    <xf numFmtId="0" fontId="18" fillId="0" borderId="6" xfId="0" applyFont="1" applyBorder="1" applyAlignment="1">
      <alignment horizontal="center"/>
    </xf>
    <xf numFmtId="0" fontId="5" fillId="0" borderId="6" xfId="9" applyFont="1" applyBorder="1" applyAlignment="1" applyProtection="1">
      <alignment horizontal="center"/>
    </xf>
    <xf numFmtId="0" fontId="5" fillId="0" borderId="0" xfId="9" applyFont="1" applyAlignment="1" applyProtection="1"/>
    <xf numFmtId="0" fontId="5" fillId="0" borderId="2" xfId="9" applyFont="1" applyBorder="1" applyAlignment="1" applyProtection="1">
      <alignment horizontal="left" vertical="center"/>
    </xf>
    <xf numFmtId="0" fontId="5" fillId="0" borderId="4" xfId="9" applyFont="1" applyBorder="1" applyAlignment="1" applyProtection="1">
      <alignment vertical="center"/>
    </xf>
    <xf numFmtId="0" fontId="5" fillId="0" borderId="2" xfId="0" applyFont="1" applyBorder="1" applyAlignment="1">
      <alignment horizontal="left" vertical="center" wrapText="1"/>
    </xf>
    <xf numFmtId="0" fontId="18" fillId="0" borderId="1" xfId="0" applyFont="1" applyBorder="1" applyAlignment="1">
      <alignment horizontal="center"/>
    </xf>
    <xf numFmtId="0" fontId="5" fillId="0" borderId="1" xfId="9" applyFont="1" applyBorder="1" applyAlignment="1" applyProtection="1"/>
    <xf numFmtId="0" fontId="18" fillId="0" borderId="0" xfId="0" applyFont="1" applyAlignment="1">
      <alignment horizontal="center" vertical="center"/>
    </xf>
    <xf numFmtId="0" fontId="5" fillId="0" borderId="0" xfId="9" applyFont="1" applyAlignment="1" applyProtection="1">
      <alignment horizontal="center" vertical="center"/>
    </xf>
    <xf numFmtId="49" fontId="5" fillId="0" borderId="8" xfId="0" applyNumberFormat="1" applyFont="1" applyFill="1" applyBorder="1" applyAlignment="1" applyProtection="1">
      <alignment horizontal="justify" vertical="top" wrapText="1"/>
    </xf>
    <xf numFmtId="49" fontId="5" fillId="0" borderId="1" xfId="0" applyNumberFormat="1" applyFont="1" applyFill="1" applyBorder="1" applyAlignment="1" applyProtection="1">
      <alignment horizontal="justify" vertical="top" wrapText="1"/>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9" applyFont="1" applyBorder="1" applyAlignment="1" applyProtection="1">
      <alignment horizontal="left" vertical="top" wrapText="1"/>
    </xf>
    <xf numFmtId="0" fontId="5" fillId="0" borderId="1" xfId="10" applyFont="1" applyFill="1" applyBorder="1" applyAlignment="1">
      <alignment horizontal="center" vertical="center"/>
    </xf>
    <xf numFmtId="0" fontId="5" fillId="0" borderId="1" xfId="9" applyFont="1" applyBorder="1" applyAlignment="1" applyProtection="1">
      <alignment vertical="center" wrapText="1"/>
    </xf>
    <xf numFmtId="0" fontId="18" fillId="0" borderId="1" xfId="0" applyFont="1" applyBorder="1" applyAlignment="1">
      <alignment horizontal="left" vertical="center"/>
    </xf>
    <xf numFmtId="0" fontId="5" fillId="0" borderId="8" xfId="0" applyFont="1" applyBorder="1" applyAlignment="1">
      <alignment horizontal="center" vertical="center"/>
    </xf>
    <xf numFmtId="0" fontId="5" fillId="0" borderId="8" xfId="9" applyFont="1" applyBorder="1" applyAlignment="1" applyProtection="1">
      <alignment horizontal="center" vertical="center"/>
    </xf>
    <xf numFmtId="0" fontId="5" fillId="0" borderId="8" xfId="10" applyFont="1" applyFill="1" applyBorder="1" applyAlignment="1">
      <alignment horizontal="center" vertical="center"/>
    </xf>
    <xf numFmtId="49" fontId="5" fillId="0" borderId="8" xfId="10" applyNumberFormat="1" applyFont="1" applyFill="1" applyBorder="1" applyAlignment="1">
      <alignment horizontal="center" vertical="center"/>
    </xf>
    <xf numFmtId="49" fontId="5" fillId="0" borderId="8" xfId="10" applyNumberFormat="1" applyFont="1" applyFill="1" applyBorder="1" applyAlignment="1">
      <alignment horizontal="center"/>
    </xf>
    <xf numFmtId="49" fontId="5" fillId="0" borderId="8" xfId="10" applyNumberFormat="1" applyFont="1" applyFill="1" applyBorder="1"/>
    <xf numFmtId="0" fontId="18" fillId="0" borderId="1" xfId="0" applyFont="1" applyBorder="1" applyAlignment="1">
      <alignment horizontal="left"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15" fillId="0" borderId="1" xfId="9" applyFont="1" applyBorder="1" applyAlignment="1" applyProtection="1">
      <alignment horizontal="center" vertical="center"/>
    </xf>
    <xf numFmtId="0" fontId="18" fillId="0" borderId="1" xfId="0" applyFont="1" applyBorder="1" applyAlignment="1">
      <alignment vertical="center" wrapText="1"/>
    </xf>
    <xf numFmtId="0" fontId="5" fillId="0" borderId="2" xfId="0" applyFont="1" applyFill="1" applyBorder="1" applyAlignment="1">
      <alignment horizontal="center" vertical="center"/>
    </xf>
    <xf numFmtId="49" fontId="5" fillId="0" borderId="1" xfId="0" applyNumberFormat="1" applyFont="1" applyFill="1" applyBorder="1" applyAlignment="1">
      <alignment vertical="center"/>
    </xf>
    <xf numFmtId="49" fontId="5" fillId="0" borderId="1" xfId="11" applyNumberFormat="1" applyFont="1" applyFill="1" applyBorder="1" applyAlignment="1">
      <alignment horizontal="center" vertical="center"/>
    </xf>
    <xf numFmtId="0" fontId="18" fillId="0" borderId="0" xfId="0" applyFont="1" applyAlignment="1">
      <alignment wrapText="1"/>
    </xf>
    <xf numFmtId="0" fontId="5" fillId="0" borderId="8" xfId="0" applyFont="1" applyBorder="1" applyAlignment="1">
      <alignment horizontal="center"/>
    </xf>
    <xf numFmtId="0" fontId="5" fillId="0" borderId="1" xfId="0" applyFont="1" applyBorder="1" applyAlignment="1">
      <alignment horizontal="center"/>
    </xf>
    <xf numFmtId="0" fontId="18" fillId="0" borderId="1" xfId="0" applyFont="1" applyBorder="1" applyAlignment="1">
      <alignment wrapText="1"/>
    </xf>
    <xf numFmtId="0" fontId="5" fillId="0" borderId="1" xfId="9" applyFont="1" applyBorder="1" applyAlignment="1" applyProtection="1">
      <alignment wrapText="1"/>
    </xf>
    <xf numFmtId="0" fontId="18" fillId="0" borderId="1" xfId="0" applyFont="1" applyBorder="1" applyAlignment="1">
      <alignment horizontal="left" wrapText="1"/>
    </xf>
    <xf numFmtId="0" fontId="6" fillId="0" borderId="2" xfId="0" applyFont="1" applyBorder="1" applyAlignment="1">
      <alignment horizontal="left"/>
    </xf>
    <xf numFmtId="49" fontId="18" fillId="0" borderId="1" xfId="0" applyNumberFormat="1" applyFont="1" applyBorder="1" applyAlignment="1">
      <alignment horizontal="center" wrapText="1"/>
    </xf>
    <xf numFmtId="49" fontId="18" fillId="0" borderId="1" xfId="0" applyNumberFormat="1" applyFont="1" applyBorder="1" applyAlignment="1">
      <alignment horizontal="left" wrapText="1"/>
    </xf>
    <xf numFmtId="49" fontId="18" fillId="0" borderId="1" xfId="0" applyNumberFormat="1" applyFont="1" applyBorder="1" applyAlignment="1">
      <alignment horizontal="right" wrapText="1"/>
    </xf>
    <xf numFmtId="0" fontId="18" fillId="0" borderId="1" xfId="0" applyFont="1" applyFill="1" applyBorder="1" applyAlignment="1">
      <alignment wrapText="1"/>
    </xf>
    <xf numFmtId="0" fontId="18" fillId="0" borderId="1" xfId="0" applyFont="1" applyBorder="1" applyAlignment="1">
      <alignment horizontal="center" wrapText="1"/>
    </xf>
    <xf numFmtId="0" fontId="6" fillId="0" borderId="1" xfId="0" applyFont="1" applyFill="1" applyBorder="1" applyAlignment="1">
      <alignment horizontal="right"/>
    </xf>
    <xf numFmtId="44" fontId="18" fillId="0" borderId="1" xfId="1" applyFont="1" applyBorder="1" applyAlignment="1">
      <alignment horizontal="right" wrapText="1"/>
    </xf>
    <xf numFmtId="44" fontId="5" fillId="0" borderId="1" xfId="1" applyFont="1" applyFill="1" applyBorder="1" applyAlignment="1">
      <alignment horizontal="right"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6" fillId="0" borderId="1" xfId="0" applyFont="1" applyBorder="1"/>
    <xf numFmtId="49" fontId="18" fillId="0" borderId="1" xfId="0" applyNumberFormat="1" applyFont="1" applyFill="1" applyBorder="1" applyAlignment="1">
      <alignment horizontal="right" wrapText="1"/>
    </xf>
    <xf numFmtId="0" fontId="5" fillId="0" borderId="1" xfId="0" applyFont="1" applyFill="1" applyBorder="1" applyAlignment="1">
      <alignment horizontal="left" vertical="center" wrapText="1"/>
    </xf>
    <xf numFmtId="0" fontId="6" fillId="0" borderId="6" xfId="0" applyFont="1" applyFill="1" applyBorder="1" applyAlignment="1">
      <alignment horizontal="center"/>
    </xf>
    <xf numFmtId="0" fontId="5" fillId="4" borderId="1" xfId="0" applyFont="1" applyFill="1" applyBorder="1"/>
    <xf numFmtId="0" fontId="18" fillId="0" borderId="1" xfId="0" applyFont="1" applyBorder="1" applyAlignment="1">
      <alignment vertical="top" wrapText="1"/>
    </xf>
    <xf numFmtId="0" fontId="18" fillId="0" borderId="1" xfId="0" applyFont="1" applyFill="1" applyBorder="1" applyAlignment="1">
      <alignment vertical="top" wrapText="1"/>
    </xf>
    <xf numFmtId="0" fontId="18" fillId="0" borderId="1" xfId="0" applyFont="1" applyBorder="1" applyAlignment="1">
      <alignment horizontal="center" vertical="top" wrapText="1"/>
    </xf>
    <xf numFmtId="44" fontId="18" fillId="0" borderId="1" xfId="1" applyFont="1" applyBorder="1" applyAlignment="1">
      <alignment horizontal="right" vertical="top" wrapText="1"/>
    </xf>
    <xf numFmtId="49" fontId="18" fillId="0" borderId="1" xfId="0" applyNumberFormat="1" applyFont="1" applyFill="1" applyBorder="1" applyAlignment="1">
      <alignment horizontal="center" wrapText="1"/>
    </xf>
    <xf numFmtId="49" fontId="18" fillId="0" borderId="1" xfId="0" applyNumberFormat="1" applyFont="1" applyFill="1" applyBorder="1" applyAlignment="1">
      <alignment horizontal="center" vertical="top" wrapText="1"/>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8" fillId="0" borderId="1" xfId="0" applyFont="1" applyFill="1" applyBorder="1" applyAlignment="1">
      <alignment horizontal="left" vertical="top" wrapText="1"/>
    </xf>
    <xf numFmtId="0" fontId="18" fillId="0" borderId="0" xfId="0" applyFont="1" applyAlignment="1">
      <alignment vertical="center"/>
    </xf>
    <xf numFmtId="0" fontId="6" fillId="0" borderId="0" xfId="0" applyFont="1" applyBorder="1" applyAlignment="1">
      <alignment horizontal="left" vertical="top" wrapText="1"/>
    </xf>
    <xf numFmtId="0" fontId="6" fillId="0" borderId="3" xfId="0" applyFont="1" applyBorder="1" applyAlignment="1">
      <alignment wrapText="1"/>
    </xf>
    <xf numFmtId="0" fontId="18" fillId="0" borderId="1" xfId="0" applyFont="1" applyFill="1" applyBorder="1" applyAlignment="1">
      <alignment horizontal="center" vertical="center"/>
    </xf>
    <xf numFmtId="0" fontId="6" fillId="0" borderId="1" xfId="0" applyFont="1" applyBorder="1" applyAlignment="1">
      <alignment vertical="top" wrapText="1"/>
    </xf>
    <xf numFmtId="0" fontId="18" fillId="0" borderId="1" xfId="0" applyFont="1" applyBorder="1" applyAlignment="1">
      <alignment horizontal="right" vertical="center" wrapText="1"/>
    </xf>
    <xf numFmtId="49" fontId="18" fillId="0" borderId="1" xfId="0" applyNumberFormat="1" applyFont="1" applyBorder="1" applyAlignment="1">
      <alignment horizontal="right" vertical="center" wrapText="1"/>
    </xf>
    <xf numFmtId="0" fontId="11" fillId="0" borderId="6" xfId="0" applyFont="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xf numFmtId="0" fontId="18" fillId="0" borderId="1" xfId="0" applyFont="1" applyFill="1" applyBorder="1" applyAlignment="1">
      <alignment horizontal="left"/>
    </xf>
    <xf numFmtId="0" fontId="6" fillId="0" borderId="3" xfId="0" applyFont="1" applyFill="1" applyBorder="1" applyAlignment="1">
      <alignment wrapText="1"/>
    </xf>
    <xf numFmtId="49" fontId="18" fillId="0" borderId="1" xfId="0" applyNumberFormat="1" applyFont="1" applyBorder="1" applyAlignment="1">
      <alignment horizontal="left" vertical="top" wrapText="1"/>
    </xf>
    <xf numFmtId="0" fontId="6" fillId="0" borderId="0" xfId="0" applyFont="1" applyAlignment="1">
      <alignment vertical="center" wrapText="1"/>
    </xf>
    <xf numFmtId="44" fontId="18" fillId="0" borderId="1" xfId="1" applyFont="1" applyFill="1" applyBorder="1" applyAlignment="1">
      <alignment horizontal="right" vertical="top" wrapText="1"/>
    </xf>
    <xf numFmtId="0" fontId="5" fillId="4" borderId="3" xfId="0" applyFont="1" applyFill="1" applyBorder="1" applyAlignment="1">
      <alignment horizontal="right"/>
    </xf>
    <xf numFmtId="44" fontId="5" fillId="4" borderId="1" xfId="1" applyFont="1" applyFill="1" applyBorder="1" applyAlignment="1">
      <alignment horizontal="right"/>
    </xf>
    <xf numFmtId="0" fontId="6" fillId="0" borderId="1" xfId="0" applyFont="1" applyBorder="1" applyAlignment="1">
      <alignment horizontal="left" vertical="center" wrapText="1"/>
    </xf>
    <xf numFmtId="0" fontId="5" fillId="4" borderId="10" xfId="0" applyFont="1" applyFill="1" applyBorder="1" applyAlignment="1">
      <alignment horizontal="right"/>
    </xf>
    <xf numFmtId="44" fontId="5" fillId="4" borderId="6" xfId="1" applyFont="1" applyFill="1" applyBorder="1" applyAlignment="1">
      <alignment horizontal="right"/>
    </xf>
    <xf numFmtId="0" fontId="11" fillId="0" borderId="1" xfId="0" applyFont="1" applyFill="1" applyBorder="1" applyAlignment="1">
      <alignment horizontal="justify" vertical="center"/>
    </xf>
    <xf numFmtId="0" fontId="18" fillId="0" borderId="6" xfId="0" applyFont="1" applyFill="1" applyBorder="1" applyAlignment="1">
      <alignment horizontal="left" vertical="top" wrapText="1"/>
    </xf>
    <xf numFmtId="0" fontId="11" fillId="0" borderId="1" xfId="0" applyFont="1" applyFill="1" applyBorder="1" applyAlignment="1">
      <alignment horizontal="left" wrapText="1"/>
    </xf>
    <xf numFmtId="0" fontId="11" fillId="0" borderId="1" xfId="0" applyFont="1" applyFill="1" applyBorder="1" applyAlignment="1">
      <alignment vertical="top" wrapText="1"/>
    </xf>
    <xf numFmtId="0" fontId="11" fillId="0" borderId="1" xfId="0" applyFont="1" applyFill="1" applyBorder="1" applyAlignment="1">
      <alignment vertical="center" wrapText="1"/>
    </xf>
    <xf numFmtId="0" fontId="11" fillId="0" borderId="1" xfId="0" applyFont="1" applyFill="1" applyBorder="1" applyAlignment="1">
      <alignment wrapText="1"/>
    </xf>
    <xf numFmtId="0" fontId="5" fillId="0" borderId="1" xfId="0" applyFont="1" applyFill="1" applyBorder="1" applyAlignment="1">
      <alignment horizontal="right"/>
    </xf>
    <xf numFmtId="0" fontId="18" fillId="0" borderId="1" xfId="0" applyFont="1" applyFill="1" applyBorder="1" applyAlignment="1">
      <alignment horizontal="justify" vertical="center"/>
    </xf>
    <xf numFmtId="44" fontId="18" fillId="0" borderId="1" xfId="1" applyFont="1" applyFill="1" applyBorder="1" applyAlignment="1">
      <alignment horizontal="right" wrapText="1"/>
    </xf>
    <xf numFmtId="0" fontId="18" fillId="0" borderId="1" xfId="0" applyFont="1" applyFill="1" applyBorder="1" applyAlignment="1"/>
    <xf numFmtId="0" fontId="11" fillId="0" borderId="1" xfId="0" applyFont="1" applyFill="1" applyBorder="1" applyAlignment="1">
      <alignment horizontal="left" vertical="top" wrapText="1"/>
    </xf>
    <xf numFmtId="49" fontId="18" fillId="0" borderId="1" xfId="0" applyNumberFormat="1" applyFont="1" applyFill="1" applyBorder="1" applyAlignment="1">
      <alignment horizontal="left" wrapText="1"/>
    </xf>
    <xf numFmtId="0" fontId="11" fillId="0" borderId="1" xfId="0" applyFont="1" applyBorder="1" applyAlignment="1">
      <alignment horizontal="justify" vertical="center"/>
    </xf>
    <xf numFmtId="0" fontId="6" fillId="0" borderId="1" xfId="0" applyFont="1" applyFill="1" applyBorder="1" applyAlignment="1">
      <alignment horizontal="right" wrapText="1"/>
    </xf>
    <xf numFmtId="0" fontId="5" fillId="0" borderId="1" xfId="0" applyFont="1" applyFill="1" applyBorder="1" applyAlignment="1">
      <alignment horizontal="left" vertical="top" wrapText="1"/>
    </xf>
    <xf numFmtId="0" fontId="6" fillId="0" borderId="1" xfId="0" applyFont="1" applyFill="1" applyBorder="1" applyAlignment="1">
      <alignment horizontal="center" wrapText="1"/>
    </xf>
    <xf numFmtId="0" fontId="18" fillId="0"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5" fillId="0" borderId="1" xfId="0" applyFont="1" applyFill="1" applyBorder="1" applyAlignment="1">
      <alignment vertical="center" wrapText="1"/>
    </xf>
    <xf numFmtId="49" fontId="18" fillId="0" borderId="1" xfId="0" applyNumberFormat="1" applyFont="1" applyBorder="1" applyAlignment="1">
      <alignment horizontal="right"/>
    </xf>
    <xf numFmtId="0" fontId="18" fillId="0" borderId="1" xfId="0" applyFont="1" applyBorder="1" applyAlignment="1">
      <alignment horizontal="right" vertical="top" wrapText="1"/>
    </xf>
    <xf numFmtId="3" fontId="5" fillId="4" borderId="1" xfId="0" applyNumberFormat="1" applyFont="1" applyFill="1" applyBorder="1"/>
    <xf numFmtId="1" fontId="5" fillId="0" borderId="1" xfId="0" applyNumberFormat="1" applyFont="1" applyFill="1" applyBorder="1" applyAlignment="1">
      <alignment horizontal="center"/>
    </xf>
    <xf numFmtId="0" fontId="18" fillId="0" borderId="1" xfId="0" applyFont="1" applyFill="1" applyBorder="1" applyAlignment="1">
      <alignment horizontal="left" wrapText="1"/>
    </xf>
    <xf numFmtId="0" fontId="18" fillId="0" borderId="1" xfId="0" applyFont="1" applyFill="1" applyBorder="1" applyAlignment="1">
      <alignment horizontal="left" vertical="top"/>
    </xf>
    <xf numFmtId="44" fontId="18" fillId="0" borderId="1" xfId="1" applyFont="1" applyBorder="1" applyAlignment="1">
      <alignment horizontal="right"/>
    </xf>
    <xf numFmtId="4" fontId="5" fillId="0" borderId="1" xfId="0" applyNumberFormat="1" applyFont="1" applyFill="1" applyBorder="1" applyAlignment="1">
      <alignment horizontal="right" vertical="top" wrapText="1"/>
    </xf>
    <xf numFmtId="49" fontId="1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top" wrapText="1"/>
    </xf>
    <xf numFmtId="44" fontId="18" fillId="0" borderId="1" xfId="1" applyFont="1" applyFill="1" applyBorder="1" applyAlignment="1">
      <alignment horizontal="right"/>
    </xf>
    <xf numFmtId="0" fontId="18" fillId="0" borderId="1" xfId="0" applyFont="1" applyBorder="1" applyAlignment="1">
      <alignment horizontal="right" vertical="center"/>
    </xf>
    <xf numFmtId="49" fontId="18" fillId="0" borderId="1" xfId="0" applyNumberFormat="1" applyFont="1" applyFill="1" applyBorder="1" applyAlignment="1">
      <alignment horizontal="center" vertical="center" wrapText="1"/>
    </xf>
    <xf numFmtId="3" fontId="5" fillId="4" borderId="1" xfId="7" applyNumberFormat="1" applyFont="1" applyFill="1" applyBorder="1" applyAlignment="1">
      <alignment horizontal="right"/>
    </xf>
    <xf numFmtId="3" fontId="5" fillId="0" borderId="1" xfId="7" applyNumberFormat="1" applyFont="1" applyFill="1" applyBorder="1" applyAlignment="1">
      <alignment horizontal="right"/>
    </xf>
    <xf numFmtId="3" fontId="5" fillId="4" borderId="3" xfId="7" applyNumberFormat="1" applyFont="1" applyFill="1" applyBorder="1" applyAlignment="1">
      <alignment horizontal="right"/>
    </xf>
    <xf numFmtId="0" fontId="5" fillId="0" borderId="1" xfId="0" applyFont="1" applyFill="1" applyBorder="1" applyAlignment="1">
      <alignment horizontal="right" vertical="top" wrapText="1"/>
    </xf>
    <xf numFmtId="44" fontId="5" fillId="0" borderId="1" xfId="1" applyFont="1" applyFill="1" applyBorder="1" applyAlignment="1">
      <alignment horizontal="right" vertical="center" wrapText="1"/>
    </xf>
    <xf numFmtId="49" fontId="18" fillId="0" borderId="1" xfId="0" applyNumberFormat="1" applyFont="1" applyBorder="1" applyAlignment="1">
      <alignment horizontal="center" vertical="center" wrapText="1"/>
    </xf>
    <xf numFmtId="1" fontId="5" fillId="0" borderId="1" xfId="0" applyNumberFormat="1" applyFont="1" applyBorder="1" applyAlignment="1">
      <alignment horizontal="center"/>
    </xf>
    <xf numFmtId="0" fontId="5" fillId="4" borderId="1" xfId="0" applyFont="1" applyFill="1" applyBorder="1" applyAlignment="1">
      <alignment horizontal="right"/>
    </xf>
    <xf numFmtId="0" fontId="5" fillId="4" borderId="6" xfId="0" applyFont="1" applyFill="1" applyBorder="1" applyAlignment="1">
      <alignment horizontal="right"/>
    </xf>
    <xf numFmtId="0" fontId="6" fillId="0" borderId="1" xfId="0" applyFont="1" applyFill="1" applyBorder="1" applyAlignment="1">
      <alignment horizontal="justify" vertical="center"/>
    </xf>
    <xf numFmtId="0" fontId="5" fillId="0" borderId="1" xfId="0" applyFont="1" applyFill="1" applyBorder="1" applyAlignment="1">
      <alignment vertical="top" wrapText="1"/>
    </xf>
    <xf numFmtId="0" fontId="18" fillId="0" borderId="1" xfId="0" applyFont="1" applyBorder="1" applyAlignment="1">
      <alignment horizontal="right"/>
    </xf>
  </cellXfs>
  <cellStyles count="15">
    <cellStyle name="Hipervínculo" xfId="9" builtinId="8"/>
    <cellStyle name="Hipervínculo 2" xfId="8"/>
    <cellStyle name="Millares" xfId="7" builtinId="3"/>
    <cellStyle name="Millares 2" xfId="3"/>
    <cellStyle name="Millares 3" xfId="4"/>
    <cellStyle name="Millares 4" xfId="6"/>
    <cellStyle name="Moneda" xfId="1" builtinId="4"/>
    <cellStyle name="Moneda 2" xfId="5"/>
    <cellStyle name="Normal" xfId="0" builtinId="0"/>
    <cellStyle name="Normal 2" xfId="2"/>
    <cellStyle name="Normal 2 2" xfId="11"/>
    <cellStyle name="Normal 3" xfId="13"/>
    <cellStyle name="Normal 4" xfId="12"/>
    <cellStyle name="Normal 6" xfId="14"/>
    <cellStyle name="Normal_Hoja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Luis\LUIS\LUIS\2017\Plan%20de%20Trabajo%202017\Presupuesto%202017%20(Final)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 Otro Gastos 2016-2020"/>
      <sheetName val="Salarios"/>
      <sheetName val=" Pupitre 2017 con Plywood"/>
      <sheetName val="Pupitre 2017 con cajón de metal"/>
      <sheetName val="Plan de Compras 2017"/>
      <sheetName val="Presupuesto 2017"/>
      <sheetName val="Producción año 2017"/>
      <sheetName val="M.O. P.L. 2017"/>
      <sheetName val="Produc 2017"/>
      <sheetName val="Mesa de comedor"/>
      <sheetName val="Produc Mesa Comed."/>
      <sheetName val="Cuadro de pupitre"/>
      <sheetName val="Costos del pan"/>
      <sheetName val="Produc Pan"/>
      <sheetName val="Riesgos"/>
      <sheetName val="2016-2020"/>
      <sheetName val="Prod. Pupitre"/>
      <sheetName val="Mesa Pic-nic ICODER"/>
      <sheetName val="Produc Mesa ICODER"/>
      <sheetName val="Produc. Pup. Plywood"/>
    </sheetNames>
    <sheetDataSet>
      <sheetData sheetId="0" refreshError="1"/>
      <sheetData sheetId="1" refreshError="1"/>
      <sheetData sheetId="2" refreshError="1">
        <row r="11">
          <cell r="E11">
            <v>190.28</v>
          </cell>
        </row>
        <row r="34">
          <cell r="E34">
            <v>3.47</v>
          </cell>
        </row>
        <row r="35">
          <cell r="E35">
            <v>20</v>
          </cell>
        </row>
      </sheetData>
      <sheetData sheetId="3" refreshError="1"/>
      <sheetData sheetId="4" refreshError="1"/>
      <sheetData sheetId="5" refreshError="1"/>
      <sheetData sheetId="6" refreshError="1"/>
      <sheetData sheetId="7" refreshError="1"/>
      <sheetData sheetId="8" refreshError="1">
        <row r="4">
          <cell r="J4">
            <v>50000</v>
          </cell>
        </row>
        <row r="7">
          <cell r="J7">
            <v>50000</v>
          </cell>
        </row>
        <row r="13">
          <cell r="J13">
            <v>75000</v>
          </cell>
        </row>
        <row r="16">
          <cell r="J16">
            <v>50000</v>
          </cell>
        </row>
        <row r="30">
          <cell r="J30">
            <v>950.63</v>
          </cell>
        </row>
        <row r="33">
          <cell r="H33">
            <v>209.33333300000001</v>
          </cell>
        </row>
        <row r="85">
          <cell r="J85">
            <v>5475</v>
          </cell>
        </row>
        <row r="212">
          <cell r="J212">
            <v>10000</v>
          </cell>
        </row>
        <row r="231">
          <cell r="H231">
            <v>946.25</v>
          </cell>
          <cell r="J231">
            <v>1914.87</v>
          </cell>
        </row>
        <row r="233">
          <cell r="H233">
            <v>283.875</v>
          </cell>
        </row>
        <row r="243">
          <cell r="H243">
            <v>2</v>
          </cell>
        </row>
        <row r="250">
          <cell r="J250">
            <v>50000</v>
          </cell>
        </row>
        <row r="326">
          <cell r="H326">
            <v>0</v>
          </cell>
        </row>
        <row r="330">
          <cell r="J330">
            <v>50000</v>
          </cell>
        </row>
        <row r="379">
          <cell r="J379">
            <v>50000</v>
          </cell>
        </row>
      </sheetData>
      <sheetData sheetId="9" refreshError="1">
        <row r="24">
          <cell r="A24">
            <v>4100</v>
          </cell>
        </row>
        <row r="25">
          <cell r="A25">
            <v>80000</v>
          </cell>
        </row>
      </sheetData>
      <sheetData sheetId="10" refreshError="1">
        <row r="4">
          <cell r="H4">
            <v>5</v>
          </cell>
        </row>
        <row r="8">
          <cell r="K8">
            <v>835000</v>
          </cell>
        </row>
        <row r="9">
          <cell r="H9">
            <v>1</v>
          </cell>
        </row>
        <row r="10">
          <cell r="H10">
            <v>1</v>
          </cell>
        </row>
        <row r="12">
          <cell r="H12">
            <v>50</v>
          </cell>
        </row>
        <row r="15">
          <cell r="H15">
            <v>2700</v>
          </cell>
        </row>
        <row r="16">
          <cell r="H16">
            <v>1400</v>
          </cell>
          <cell r="J16">
            <v>5807</v>
          </cell>
        </row>
        <row r="17">
          <cell r="H17">
            <v>2020</v>
          </cell>
          <cell r="J17">
            <v>6300</v>
          </cell>
        </row>
        <row r="19">
          <cell r="H19">
            <v>12040</v>
          </cell>
          <cell r="J19">
            <v>70</v>
          </cell>
        </row>
        <row r="21">
          <cell r="H21">
            <v>2020</v>
          </cell>
          <cell r="J21">
            <v>33866</v>
          </cell>
        </row>
        <row r="23">
          <cell r="H23">
            <v>40</v>
          </cell>
        </row>
        <row r="24">
          <cell r="H24">
            <v>200</v>
          </cell>
        </row>
        <row r="51">
          <cell r="H51">
            <v>10</v>
          </cell>
        </row>
        <row r="52">
          <cell r="H52">
            <v>10</v>
          </cell>
        </row>
        <row r="53">
          <cell r="H53">
            <v>10</v>
          </cell>
        </row>
        <row r="55">
          <cell r="H55">
            <v>10</v>
          </cell>
        </row>
        <row r="56">
          <cell r="H56">
            <v>50</v>
          </cell>
        </row>
        <row r="57">
          <cell r="H57">
            <v>10</v>
          </cell>
        </row>
        <row r="58">
          <cell r="H58">
            <v>200</v>
          </cell>
        </row>
        <row r="59">
          <cell r="H59">
            <v>20</v>
          </cell>
        </row>
        <row r="60">
          <cell r="H60">
            <v>8039.9999999999991</v>
          </cell>
          <cell r="J60">
            <v>400</v>
          </cell>
        </row>
        <row r="63">
          <cell r="H63">
            <v>2000</v>
          </cell>
        </row>
        <row r="65">
          <cell r="H65">
            <v>1</v>
          </cell>
        </row>
        <row r="66">
          <cell r="H66">
            <v>2</v>
          </cell>
        </row>
        <row r="69">
          <cell r="H69">
            <v>1</v>
          </cell>
        </row>
      </sheetData>
      <sheetData sheetId="11" refreshError="1"/>
      <sheetData sheetId="12" refreshError="1">
        <row r="5">
          <cell r="A5">
            <v>135862.74509803922</v>
          </cell>
          <cell r="D5">
            <v>430</v>
          </cell>
        </row>
        <row r="6">
          <cell r="A6">
            <v>746.2</v>
          </cell>
          <cell r="D6">
            <v>2730</v>
          </cell>
        </row>
        <row r="7">
          <cell r="A7">
            <v>485.03</v>
          </cell>
          <cell r="D7">
            <v>2310</v>
          </cell>
        </row>
        <row r="8">
          <cell r="A8">
            <v>970.06</v>
          </cell>
          <cell r="D8">
            <v>2422.4499999999998</v>
          </cell>
        </row>
        <row r="9">
          <cell r="A9">
            <v>9700.6</v>
          </cell>
          <cell r="D9">
            <v>791.23</v>
          </cell>
        </row>
        <row r="10">
          <cell r="A10">
            <v>36744.696969696968</v>
          </cell>
          <cell r="D10">
            <v>691.45</v>
          </cell>
        </row>
        <row r="11">
          <cell r="A11">
            <v>242.51499999999999</v>
          </cell>
          <cell r="D11">
            <v>195</v>
          </cell>
        </row>
        <row r="12">
          <cell r="A12">
            <v>1940.12</v>
          </cell>
        </row>
        <row r="13">
          <cell r="D13">
            <v>1468.63</v>
          </cell>
          <cell r="H13">
            <v>4448.0119047619046</v>
          </cell>
        </row>
        <row r="18">
          <cell r="A18">
            <v>179625.19685039367</v>
          </cell>
        </row>
        <row r="19">
          <cell r="A19">
            <v>961.25063205798062</v>
          </cell>
        </row>
        <row r="20">
          <cell r="A20">
            <v>190.1033333333333</v>
          </cell>
          <cell r="D20">
            <v>2422.4499999999998</v>
          </cell>
        </row>
        <row r="21">
          <cell r="A21">
            <v>5126.3820224719093</v>
          </cell>
        </row>
        <row r="22">
          <cell r="A22">
            <v>800.99719101123583</v>
          </cell>
        </row>
        <row r="23">
          <cell r="A23">
            <v>3960.4861111111104</v>
          </cell>
        </row>
        <row r="24">
          <cell r="A24">
            <v>2281.2399999999998</v>
          </cell>
          <cell r="D24">
            <v>775.83</v>
          </cell>
        </row>
      </sheetData>
      <sheetData sheetId="13" refreshError="1">
        <row r="4">
          <cell r="H4">
            <v>2</v>
          </cell>
        </row>
        <row r="6">
          <cell r="H6">
            <v>1</v>
          </cell>
          <cell r="J6">
            <v>4800000</v>
          </cell>
        </row>
        <row r="7">
          <cell r="K7">
            <v>3000000</v>
          </cell>
        </row>
        <row r="8">
          <cell r="H8">
            <v>2</v>
          </cell>
          <cell r="J8">
            <v>4000000</v>
          </cell>
        </row>
        <row r="9">
          <cell r="J9">
            <v>1750000</v>
          </cell>
        </row>
        <row r="10">
          <cell r="J10">
            <v>5015625</v>
          </cell>
        </row>
        <row r="34">
          <cell r="H34">
            <v>25</v>
          </cell>
          <cell r="J34">
            <v>5000</v>
          </cell>
        </row>
        <row r="37">
          <cell r="H37">
            <v>5000</v>
          </cell>
        </row>
        <row r="91">
          <cell r="H91">
            <v>100</v>
          </cell>
          <cell r="J91">
            <v>4000</v>
          </cell>
        </row>
        <row r="92">
          <cell r="H92">
            <v>20</v>
          </cell>
          <cell r="J92">
            <v>6000</v>
          </cell>
        </row>
        <row r="93">
          <cell r="H93">
            <v>20</v>
          </cell>
          <cell r="J93">
            <v>6000</v>
          </cell>
        </row>
        <row r="94">
          <cell r="H94">
            <v>100</v>
          </cell>
          <cell r="J94">
            <v>25000</v>
          </cell>
        </row>
        <row r="95">
          <cell r="H95">
            <v>6000</v>
          </cell>
          <cell r="J95">
            <v>50</v>
          </cell>
        </row>
        <row r="97">
          <cell r="H97">
            <v>50</v>
          </cell>
        </row>
        <row r="98">
          <cell r="H98">
            <v>454.20000000000005</v>
          </cell>
        </row>
        <row r="99">
          <cell r="H99">
            <v>454.20000000000005</v>
          </cell>
        </row>
        <row r="103">
          <cell r="H103">
            <v>24</v>
          </cell>
        </row>
        <row r="104">
          <cell r="H104">
            <v>5</v>
          </cell>
        </row>
        <row r="105">
          <cell r="H105">
            <v>20</v>
          </cell>
        </row>
        <row r="106">
          <cell r="H106">
            <v>50</v>
          </cell>
        </row>
        <row r="108">
          <cell r="H108">
            <v>50</v>
          </cell>
        </row>
        <row r="109">
          <cell r="H109">
            <v>500</v>
          </cell>
        </row>
        <row r="110">
          <cell r="H110">
            <v>50</v>
          </cell>
        </row>
        <row r="111">
          <cell r="H111">
            <v>200</v>
          </cell>
        </row>
        <row r="112">
          <cell r="H112">
            <v>200</v>
          </cell>
        </row>
        <row r="113">
          <cell r="H113">
            <v>300</v>
          </cell>
        </row>
        <row r="115">
          <cell r="H115">
            <v>378.5</v>
          </cell>
        </row>
        <row r="116">
          <cell r="H116">
            <v>600</v>
          </cell>
        </row>
        <row r="118">
          <cell r="H118">
            <v>10</v>
          </cell>
        </row>
        <row r="121">
          <cell r="H121">
            <v>50</v>
          </cell>
          <cell r="J121">
            <v>20400</v>
          </cell>
        </row>
        <row r="122">
          <cell r="H122">
            <v>100</v>
          </cell>
        </row>
        <row r="123">
          <cell r="H123">
            <v>4000</v>
          </cell>
        </row>
        <row r="125">
          <cell r="H125">
            <v>240</v>
          </cell>
          <cell r="J125">
            <v>6000</v>
          </cell>
        </row>
        <row r="128">
          <cell r="H128">
            <v>300</v>
          </cell>
          <cell r="J128">
            <v>1000</v>
          </cell>
        </row>
        <row r="129">
          <cell r="H129">
            <v>155</v>
          </cell>
          <cell r="J129">
            <v>10000</v>
          </cell>
        </row>
        <row r="133">
          <cell r="J133">
            <v>15000000</v>
          </cell>
        </row>
        <row r="138">
          <cell r="H138">
            <v>2</v>
          </cell>
          <cell r="J138">
            <v>50000</v>
          </cell>
        </row>
        <row r="139">
          <cell r="H139">
            <v>2</v>
          </cell>
          <cell r="J139">
            <v>50000</v>
          </cell>
        </row>
      </sheetData>
      <sheetData sheetId="14" refreshError="1"/>
      <sheetData sheetId="15" refreshError="1"/>
      <sheetData sheetId="16" refreshError="1"/>
      <sheetData sheetId="17" refreshError="1">
        <row r="15">
          <cell r="B15">
            <v>30000</v>
          </cell>
        </row>
        <row r="16">
          <cell r="I16">
            <v>4000</v>
          </cell>
        </row>
      </sheetData>
      <sheetData sheetId="18" refreshError="1">
        <row r="4">
          <cell r="H4">
            <v>10</v>
          </cell>
        </row>
        <row r="7">
          <cell r="H7">
            <v>450</v>
          </cell>
        </row>
        <row r="9">
          <cell r="H9">
            <v>60</v>
          </cell>
        </row>
        <row r="10">
          <cell r="H10">
            <v>24000</v>
          </cell>
        </row>
        <row r="11">
          <cell r="H11">
            <v>1800</v>
          </cell>
        </row>
        <row r="12">
          <cell r="H12">
            <v>150</v>
          </cell>
        </row>
        <row r="17">
          <cell r="H17">
            <v>300</v>
          </cell>
        </row>
        <row r="18">
          <cell r="H18">
            <v>15</v>
          </cell>
        </row>
        <row r="19">
          <cell r="H19">
            <v>10</v>
          </cell>
        </row>
        <row r="20">
          <cell r="H20">
            <v>600</v>
          </cell>
        </row>
      </sheetData>
      <sheetData sheetId="19" refreshError="1">
        <row r="4">
          <cell r="H4">
            <v>5</v>
          </cell>
        </row>
        <row r="7">
          <cell r="H7">
            <v>3</v>
          </cell>
        </row>
        <row r="12">
          <cell r="K12">
            <v>1687500</v>
          </cell>
        </row>
        <row r="13">
          <cell r="H13">
            <v>1</v>
          </cell>
        </row>
        <row r="14">
          <cell r="H14">
            <v>1</v>
          </cell>
          <cell r="J14">
            <v>100000</v>
          </cell>
        </row>
        <row r="15">
          <cell r="H15">
            <v>4</v>
          </cell>
          <cell r="J15">
            <v>500000</v>
          </cell>
        </row>
        <row r="16">
          <cell r="H16">
            <v>0.5</v>
          </cell>
        </row>
        <row r="30">
          <cell r="H30">
            <v>2838.75</v>
          </cell>
        </row>
        <row r="32">
          <cell r="H32">
            <v>100</v>
          </cell>
          <cell r="J32">
            <v>30000</v>
          </cell>
        </row>
        <row r="33">
          <cell r="J33">
            <v>1323</v>
          </cell>
        </row>
        <row r="37">
          <cell r="H37">
            <v>15150</v>
          </cell>
          <cell r="J37">
            <v>3367</v>
          </cell>
        </row>
        <row r="39">
          <cell r="H39">
            <v>11250</v>
          </cell>
          <cell r="J39">
            <v>3017.08</v>
          </cell>
        </row>
        <row r="42">
          <cell r="H42">
            <v>5</v>
          </cell>
          <cell r="J42">
            <v>10000</v>
          </cell>
        </row>
        <row r="43">
          <cell r="H43">
            <v>100</v>
          </cell>
          <cell r="J43">
            <v>10</v>
          </cell>
        </row>
        <row r="45">
          <cell r="H45">
            <v>5</v>
          </cell>
          <cell r="J45">
            <v>3000</v>
          </cell>
        </row>
        <row r="85">
          <cell r="H85">
            <v>100</v>
          </cell>
        </row>
        <row r="86">
          <cell r="H86">
            <v>3251.6666666666665</v>
          </cell>
        </row>
        <row r="87">
          <cell r="H87">
            <v>161.66666670000001</v>
          </cell>
        </row>
        <row r="88">
          <cell r="H88">
            <v>62000</v>
          </cell>
        </row>
        <row r="89">
          <cell r="H89">
            <v>120000</v>
          </cell>
        </row>
        <row r="146">
          <cell r="J146">
            <v>150000</v>
          </cell>
        </row>
        <row r="147">
          <cell r="J147">
            <v>40000</v>
          </cell>
        </row>
        <row r="148">
          <cell r="J148">
            <v>75000</v>
          </cell>
        </row>
        <row r="149">
          <cell r="J149">
            <v>111540</v>
          </cell>
        </row>
        <row r="150">
          <cell r="J150">
            <v>15000</v>
          </cell>
        </row>
        <row r="211">
          <cell r="H211">
            <v>200</v>
          </cell>
          <cell r="J211">
            <v>250</v>
          </cell>
        </row>
        <row r="215">
          <cell r="H215">
            <v>30</v>
          </cell>
        </row>
        <row r="216">
          <cell r="H216">
            <v>45</v>
          </cell>
        </row>
        <row r="218">
          <cell r="H218">
            <v>20</v>
          </cell>
          <cell r="J218">
            <v>1000</v>
          </cell>
        </row>
        <row r="219">
          <cell r="H219">
            <v>50</v>
          </cell>
          <cell r="J219">
            <v>5000</v>
          </cell>
        </row>
        <row r="221">
          <cell r="H221">
            <v>50</v>
          </cell>
          <cell r="J221">
            <v>6000</v>
          </cell>
        </row>
        <row r="222">
          <cell r="H222">
            <v>1000</v>
          </cell>
          <cell r="J222">
            <v>2000</v>
          </cell>
        </row>
        <row r="223">
          <cell r="H223">
            <v>50</v>
          </cell>
          <cell r="J223">
            <v>4500</v>
          </cell>
        </row>
        <row r="224">
          <cell r="H224">
            <v>24</v>
          </cell>
          <cell r="J224">
            <v>10000</v>
          </cell>
        </row>
        <row r="225">
          <cell r="H225">
            <v>4000</v>
          </cell>
          <cell r="J225">
            <v>50</v>
          </cell>
        </row>
        <row r="226">
          <cell r="H226">
            <v>30</v>
          </cell>
          <cell r="J226">
            <v>1000</v>
          </cell>
        </row>
        <row r="227">
          <cell r="H227">
            <v>30</v>
          </cell>
          <cell r="J227">
            <v>1000</v>
          </cell>
        </row>
        <row r="229">
          <cell r="H229">
            <v>300</v>
          </cell>
          <cell r="J229">
            <v>3000</v>
          </cell>
        </row>
        <row r="231">
          <cell r="H231">
            <v>61499.999999999993</v>
          </cell>
          <cell r="J231">
            <v>21.78</v>
          </cell>
        </row>
        <row r="235">
          <cell r="H235">
            <v>1000</v>
          </cell>
          <cell r="J235">
            <v>1000</v>
          </cell>
        </row>
        <row r="237">
          <cell r="H237">
            <v>30000</v>
          </cell>
          <cell r="J237">
            <v>150</v>
          </cell>
        </row>
        <row r="238">
          <cell r="H238">
            <v>4</v>
          </cell>
          <cell r="J238">
            <v>100000</v>
          </cell>
        </row>
        <row r="239">
          <cell r="H239">
            <v>1</v>
          </cell>
          <cell r="J239">
            <v>1000000</v>
          </cell>
        </row>
        <row r="240">
          <cell r="H240">
            <v>6</v>
          </cell>
        </row>
        <row r="241">
          <cell r="H241">
            <v>6</v>
          </cell>
        </row>
        <row r="243">
          <cell r="H243">
            <v>1</v>
          </cell>
          <cell r="J243">
            <v>2350000</v>
          </cell>
        </row>
        <row r="247">
          <cell r="H247">
            <v>6</v>
          </cell>
        </row>
        <row r="248">
          <cell r="H248">
            <v>2</v>
          </cell>
          <cell r="J248">
            <v>100000</v>
          </cell>
        </row>
        <row r="249">
          <cell r="H249">
            <v>2</v>
          </cell>
        </row>
        <row r="250">
          <cell r="H250">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hacienda.go.cr/rp/ca/BusquedaMercancias.aspx?catalogo=COG&amp;codmerc=29904170000005" TargetMode="External"/><Relationship Id="rId13" Type="http://schemas.openxmlformats.org/officeDocument/2006/relationships/hyperlink" Target="https://www.hacienda.go.cr/rp/ca/BusquedaMercancias.aspx?catalogo=COG&amp;codmerc=29904225001000" TargetMode="External"/><Relationship Id="rId18" Type="http://schemas.openxmlformats.org/officeDocument/2006/relationships/hyperlink" Target="https://www.hacienda.go.cr/rp/ca/BusquedaMercancias.aspx?catalogo=COG&amp;codmerc=29903140175075" TargetMode="External"/><Relationship Id="rId3" Type="http://schemas.openxmlformats.org/officeDocument/2006/relationships/hyperlink" Target="https://www.hacienda.go.cr/rp/ca/BusquedaMercancias.aspx?catalogo=COG&amp;codmerc=29904030000001" TargetMode="External"/><Relationship Id="rId21" Type="http://schemas.openxmlformats.org/officeDocument/2006/relationships/hyperlink" Target="https://www.hacienda.go.cr/rp/ca/BusquedaMercancias.aspx?catalogo=COG&amp;codmerc=20399185000039" TargetMode="External"/><Relationship Id="rId7" Type="http://schemas.openxmlformats.org/officeDocument/2006/relationships/hyperlink" Target="https://www.hacienda.go.cr/rp/ca/BusquedaMercancias.aspx?catalogo=COG&amp;codmerc=29904075001060" TargetMode="External"/><Relationship Id="rId12" Type="http://schemas.openxmlformats.org/officeDocument/2006/relationships/hyperlink" Target="https://www.hacienda.go.cr/rp/ca/BusquedaMercancias.aspx?catalogo=COG&amp;codmerc=29904225001000" TargetMode="External"/><Relationship Id="rId17" Type="http://schemas.openxmlformats.org/officeDocument/2006/relationships/hyperlink" Target="https://www.hacienda.go.cr/rp/ca/BusquedaMercancias.aspx?catalogo=COG&amp;codmerc=20102900000066" TargetMode="External"/><Relationship Id="rId2" Type="http://schemas.openxmlformats.org/officeDocument/2006/relationships/hyperlink" Target="https://www.hacienda.go.cr/rp/ca/BusquedaMercancias.aspx?catalogo=COG&amp;codmerc=29904025000040" TargetMode="External"/><Relationship Id="rId16" Type="http://schemas.openxmlformats.org/officeDocument/2006/relationships/hyperlink" Target="https://www.hacienda.go.cr/rp/ca/BusquedaMercancias.aspx?catalogo=COG&amp;codmerc=29905045000240" TargetMode="External"/><Relationship Id="rId20" Type="http://schemas.openxmlformats.org/officeDocument/2006/relationships/hyperlink" Target="https://www.hacienda.go.cr/rp/ca/BusquedaMercancias.aspx?catalogo=COG&amp;codmerc=50103025000000" TargetMode="External"/><Relationship Id="rId1" Type="http://schemas.openxmlformats.org/officeDocument/2006/relationships/hyperlink" Target="https://www.hacienda.go.cr/rp/ca/BusquedaMercancias.aspx?catalogo=COG&amp;codmerc=29904010000005" TargetMode="External"/><Relationship Id="rId6" Type="http://schemas.openxmlformats.org/officeDocument/2006/relationships/hyperlink" Target="https://www.hacienda.go.cr/rp/ca/BusquedaMercancias.aspx?catalogo=COG&amp;codmerc=29904075000400" TargetMode="External"/><Relationship Id="rId11" Type="http://schemas.openxmlformats.org/officeDocument/2006/relationships/hyperlink" Target="https://www.hacienda.go.cr/rp/ca/BusquedaMercancias.aspx?catalogo=COG&amp;codmerc=29904225001000" TargetMode="External"/><Relationship Id="rId5" Type="http://schemas.openxmlformats.org/officeDocument/2006/relationships/hyperlink" Target="https://www.hacienda.go.cr/rp/ca/BusquedaMercancias.aspx?catalogo=COG&amp;codmerc=29904035000140" TargetMode="External"/><Relationship Id="rId15" Type="http://schemas.openxmlformats.org/officeDocument/2006/relationships/hyperlink" Target="https://www.hacienda.go.cr/rp/ca/BusquedaMercancias.aspx?catalogo=COG&amp;codmerc=29904900003750" TargetMode="External"/><Relationship Id="rId23" Type="http://schemas.openxmlformats.org/officeDocument/2006/relationships/hyperlink" Target="https://www.hacienda.go.cr/rp/ca/BusquedaMercancias.aspx?catalogo=COG&amp;codmerc=29999900090302" TargetMode="External"/><Relationship Id="rId10" Type="http://schemas.openxmlformats.org/officeDocument/2006/relationships/hyperlink" Target="https://www.hacienda.go.cr/rp/ca/BusquedaMercancias.aspx?catalogo=COG&amp;codmerc=29904225000001" TargetMode="External"/><Relationship Id="rId19" Type="http://schemas.openxmlformats.org/officeDocument/2006/relationships/hyperlink" Target="https://www.hacienda.go.cr/rp/ca/BusquedaMercancias.aspx?catalogo=COG&amp;codmerc=29999900090302" TargetMode="External"/><Relationship Id="rId4" Type="http://schemas.openxmlformats.org/officeDocument/2006/relationships/hyperlink" Target="https://www.hacienda.go.cr/rp/ca/BusquedaMercancias.aspx?catalogo=COG&amp;codmerc=29904030000030" TargetMode="External"/><Relationship Id="rId9" Type="http://schemas.openxmlformats.org/officeDocument/2006/relationships/hyperlink" Target="https://www.hacienda.go.cr/rp/ca/BusquedaMercancias.aspx?catalogo=COG&amp;codmerc=29904170001000" TargetMode="External"/><Relationship Id="rId14" Type="http://schemas.openxmlformats.org/officeDocument/2006/relationships/hyperlink" Target="https://www.hacienda.go.cr/rp/ca/BusquedaMercancias.aspx?catalogo=COG&amp;codmerc=29904225002000" TargetMode="External"/><Relationship Id="rId22" Type="http://schemas.openxmlformats.org/officeDocument/2006/relationships/hyperlink" Target="https://www.hacienda.go.cr/rp/ca/BusquedaMercancias.aspx?catalogo=COG&amp;codmerc=2039939500090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icop.go.cr/moduloTcata/cata/ct/IM_CTJ_GSQ101.jsp?prodId=&amp;marca_nm=&amp;prodNm=&amp;cateId=47131602&amp;showgubun=&amp;orderBy=&amp;cateNm=&amp;pageSize=10&amp;selectProdType=&amp;model_nm=&amp;selectUseYn=&amp;page_no=3" TargetMode="External"/><Relationship Id="rId21" Type="http://schemas.openxmlformats.org/officeDocument/2006/relationships/hyperlink" Target="https://www.sicop.go.cr/moduloTcata/cata/ct/IM_CTJ_GSQ101.jsp" TargetMode="External"/><Relationship Id="rId42" Type="http://schemas.openxmlformats.org/officeDocument/2006/relationships/hyperlink" Target="https://www.sicop.go.cr/moduloTcata/cata/ct/IM_CTJ_GSQ101.jsp" TargetMode="External"/><Relationship Id="rId47" Type="http://schemas.openxmlformats.org/officeDocument/2006/relationships/hyperlink" Target="https://www.sicop.go.cr/moduloTcata/cata/ct/IM_CTJ_GSQ101.jsp?prodId=&amp;marca_nm=&amp;prodNm=&amp;cateId=47131604&amp;showgubun=&amp;orderBy=&amp;cateNm=&amp;pageSize=10&amp;selectProdType=&amp;model_nm=&amp;selectUseYn=&amp;page_no=11" TargetMode="External"/><Relationship Id="rId63" Type="http://schemas.openxmlformats.org/officeDocument/2006/relationships/hyperlink" Target="https://www.sicop.go.cr/moduloTcata/cata/ct/IM_CTJ_GSQ101.jsp" TargetMode="External"/><Relationship Id="rId68" Type="http://schemas.openxmlformats.org/officeDocument/2006/relationships/hyperlink" Target="https://www.sicop.go.cr/moduloTcata/cata/ct/IM_CTJ_GSQ101.jsp" TargetMode="External"/><Relationship Id="rId16" Type="http://schemas.openxmlformats.org/officeDocument/2006/relationships/hyperlink" Target="http://www.mer-link.co.cr:8081/cata/ct/IM_CTJ_CSQ101.jsp" TargetMode="External"/><Relationship Id="rId11" Type="http://schemas.openxmlformats.org/officeDocument/2006/relationships/hyperlink" Target="http://www.mer-link.co.cr:8081/cata/ct/IM_CTJ_CSQ101.jsp" TargetMode="External"/><Relationship Id="rId32" Type="http://schemas.openxmlformats.org/officeDocument/2006/relationships/hyperlink" Target="https://www.sicop.go.cr/moduloTcata/cata/ct/IM_CTJ_GSQ101.jsp?prodId=&amp;selectProdType=&amp;prodNm=&amp;selectUseYn=&amp;showgubun=&amp;orderBy=&amp;cateNm=&amp;pageSize=10&amp;marca_nm=&amp;model_nm=&amp;cateId=53102799&amp;page_no=8" TargetMode="External"/><Relationship Id="rId37" Type="http://schemas.openxmlformats.org/officeDocument/2006/relationships/hyperlink" Target="https://www.sicop.go.cr/moduloTcata/cata/ct/IM_CTJ_GSQ101.jsp?prodId=&amp;selectProdType=&amp;prodNm=&amp;selectUseYn=&amp;showgubun=&amp;orderBy=&amp;cateNm=&amp;pageSize=10&amp;marca_nm=&amp;model_nm=&amp;cateId=47131501&amp;page_no=8" TargetMode="External"/><Relationship Id="rId53" Type="http://schemas.openxmlformats.org/officeDocument/2006/relationships/hyperlink" Target="https://www.sicop.go.cr/moduloTcata/cata/ct/IM_CTJ_GSQ101.jsp?prodId=&amp;marca_nm=&amp;prodNm=&amp;cateId=47131604&amp;showgubun=&amp;orderBy=&amp;cateNm=&amp;pageSize=10&amp;selectProdType=&amp;model_nm=&amp;selectUseYn=&amp;page_no=9" TargetMode="External"/><Relationship Id="rId58" Type="http://schemas.openxmlformats.org/officeDocument/2006/relationships/hyperlink" Target="https://www.sicop.go.cr/moduloTcata/cata/ct/IM_CTJ_GSQ101.jsp?prodId=&amp;selectProdType=&amp;prodNm=&amp;selectUseYn=&amp;showgubun=&amp;orderBy=prodId_desc&amp;cateNm=&amp;pageSize=10&amp;marca_nm=&amp;model_nm=&amp;cateId=53131608&amp;page_no=39" TargetMode="External"/><Relationship Id="rId74" Type="http://schemas.openxmlformats.org/officeDocument/2006/relationships/hyperlink" Target="https://www.sicop.go.cr/moduloTcata/cata/ct/IM_CTJ_GSQ101.jsp?orderBy=&amp;selectProdType=&amp;prodNm=&amp;selectUseYn=&amp;showgubun=&amp;prodId=&amp;cateNm=&amp;pageSize=10&amp;marca_nm=&amp;model_nm=&amp;cateId=27112749&amp;page_no=2" TargetMode="External"/><Relationship Id="rId79" Type="http://schemas.openxmlformats.org/officeDocument/2006/relationships/hyperlink" Target="https://www.sicop.go.cr/moduloTcata/cata/ct/IM_CTJ_GSQ101.jsp?prodId=&amp;selectProdType=&amp;prodNm=&amp;selectUseYn=&amp;showgubun=&amp;orderBy=&amp;cateNm=&amp;pageSize=10&amp;marca_nm=&amp;model_nm=&amp;cateId=41103311&amp;page_no=1" TargetMode="External"/><Relationship Id="rId5" Type="http://schemas.openxmlformats.org/officeDocument/2006/relationships/hyperlink" Target="http://www.mer-link.co.cr:8081/cata/ct/IM_CTJ_CSQ101.jsp" TargetMode="External"/><Relationship Id="rId61" Type="http://schemas.openxmlformats.org/officeDocument/2006/relationships/hyperlink" Target="https://www.sicop.go.cr/moduloTcata/cata/ct/IM_CTJ_GSQ101.jsp?prodId=&amp;marca_nm=&amp;prodNm=&amp;cateId=53131608&amp;showgubun=&amp;orderBy=prodId_desc&amp;cateNm=&amp;pageSize=10&amp;selectProdType=&amp;model_nm=&amp;selectUseYn=&amp;page_no=50" TargetMode="External"/><Relationship Id="rId82" Type="http://schemas.openxmlformats.org/officeDocument/2006/relationships/vmlDrawing" Target="../drawings/vmlDrawing1.vml"/><Relationship Id="rId19" Type="http://schemas.openxmlformats.org/officeDocument/2006/relationships/hyperlink" Target="https://www.sicop.go.cr/moduloTcata/cata/ct/IM_CTJ_GSQ101.jsp?prodId=&amp;selectProdType=&amp;prodNm=&amp;selectUseYn=&amp;showgubun=&amp;orderBy=&amp;cateNm=&amp;pageSize=10&amp;marca_nm=&amp;model_nm=&amp;cateId=14111703&amp;page_no=10" TargetMode="External"/><Relationship Id="rId14" Type="http://schemas.openxmlformats.org/officeDocument/2006/relationships/hyperlink" Target="http://www.mer-link.co.cr:8081/cata/ct/IM_CTJ_CSQ101.jsp" TargetMode="External"/><Relationship Id="rId22" Type="http://schemas.openxmlformats.org/officeDocument/2006/relationships/hyperlink" Target="https://www.sicop.go.cr/moduloTcata/cata/ct/IM_CTJ_GSQ101.jsp" TargetMode="External"/><Relationship Id="rId27" Type="http://schemas.openxmlformats.org/officeDocument/2006/relationships/hyperlink" Target="https://www.sicop.go.cr/moduloTcata/cata/ct/IM_CTJ_GSQ101.jsp?prodId=&amp;marca_nm=&amp;prodNm=&amp;cateId=47131602&amp;showgubun=&amp;orderBy=&amp;cateNm=&amp;pageSize=10&amp;selectProdType=&amp;model_nm=&amp;selectUseYn=&amp;page_no=8" TargetMode="External"/><Relationship Id="rId30" Type="http://schemas.openxmlformats.org/officeDocument/2006/relationships/hyperlink" Target="https://www.sicop.go.cr/moduloTcata/cata/ct/IM_CTJ_GSQ101.jsp?prodId=&amp;selectProdType=&amp;prodNm=&amp;selectUseYn=&amp;showgubun=&amp;orderBy=&amp;cateNm=&amp;pageSize=10&amp;marca_nm=&amp;model_nm=&amp;cateId=31191501&amp;page_no=8" TargetMode="External"/><Relationship Id="rId35" Type="http://schemas.openxmlformats.org/officeDocument/2006/relationships/hyperlink" Target="https://www.sicop.go.cr/moduloTcata/cata/ct/IM_CTJ_GSQ101.jsp?prodId=&amp;selectProdType=&amp;prodNm=&amp;selectUseYn=&amp;showgubun=&amp;orderBy=&amp;cateNm=&amp;pageSize=10&amp;marca_nm=&amp;model_nm=&amp;cateId=47131501&amp;page_no=8" TargetMode="External"/><Relationship Id="rId43" Type="http://schemas.openxmlformats.org/officeDocument/2006/relationships/hyperlink" Target="https://www.sicop.go.cr/moduloTcata/cata/ct/IM_CTJ_GSQ101.jsp" TargetMode="External"/><Relationship Id="rId48" Type="http://schemas.openxmlformats.org/officeDocument/2006/relationships/hyperlink" Target="https://www.sicop.go.cr/moduloTcata/cata/ct/IM_CTJ_GSQ101.jsp?prodId=&amp;marca_nm=&amp;prodNm=&amp;cateId=47131604&amp;showgubun=&amp;orderBy=&amp;cateNm=&amp;pageSize=10&amp;selectProdType=&amp;model_nm=&amp;selectUseYn=&amp;page_no=11" TargetMode="External"/><Relationship Id="rId56" Type="http://schemas.openxmlformats.org/officeDocument/2006/relationships/hyperlink" Target="https://www.sicop.go.cr/moduloTcata/cata/ct/IM_CTJ_GSQ101.jsp?prodId=&amp;marca_nm=&amp;prodNm=&amp;cateId=53131608&amp;showgubun=&amp;orderBy=prodId_desc&amp;cateNm=&amp;pageSize=10&amp;selectProdType=&amp;model_nm=&amp;selectUseYn=&amp;page_no=38" TargetMode="External"/><Relationship Id="rId64" Type="http://schemas.openxmlformats.org/officeDocument/2006/relationships/hyperlink" Target="https://www.sicop.go.cr/moduloTcata/cata/ct/IM_CTJ_GSQ101.jsp" TargetMode="External"/><Relationship Id="rId69" Type="http://schemas.openxmlformats.org/officeDocument/2006/relationships/hyperlink" Target="https://www.sicop.go.cr/moduloTcata/cata/ct/IM_CTJ_GSQ101.jsp?prodId=&amp;selectProdType=&amp;prodNm=&amp;selectUseYn=&amp;showgubun=&amp;orderBy=&amp;cateNm=&amp;pageSize=10&amp;marca_nm=&amp;model_nm=&amp;cateId=46182005&amp;page_no=14" TargetMode="External"/><Relationship Id="rId77" Type="http://schemas.openxmlformats.org/officeDocument/2006/relationships/hyperlink" Target="https://www.sicop.go.cr/moduloTcata/cata/ct/IM_CTJ_GSQ101.jsp" TargetMode="External"/><Relationship Id="rId8" Type="http://schemas.openxmlformats.org/officeDocument/2006/relationships/hyperlink" Target="http://www.mer-link.co.cr:8081/cata/ct/IM_CTJ_CSQ101.jsp" TargetMode="External"/><Relationship Id="rId51" Type="http://schemas.openxmlformats.org/officeDocument/2006/relationships/hyperlink" Target="https://www.sicop.go.cr/moduloTcata/cata/ct/IM_CTJ_GSQ101.jsp?prodId=&amp;marca_nm=&amp;prodNm=&amp;cateId=47131604&amp;showgubun=&amp;orderBy=&amp;cateNm=&amp;pageSize=10&amp;selectProdType=&amp;model_nm=&amp;selectUseYn=&amp;page_no=11" TargetMode="External"/><Relationship Id="rId72" Type="http://schemas.openxmlformats.org/officeDocument/2006/relationships/hyperlink" Target="https://www.sicop.go.cr/moduloTcata/cata/ct/IM_CTJ_GSQ101.jsp" TargetMode="External"/><Relationship Id="rId80" Type="http://schemas.openxmlformats.org/officeDocument/2006/relationships/hyperlink" Target="https://www.sicop.go.cr/moduloTcata/cata/ct/IM_CTJ_GSQ101.jsp?orderBy=&amp;selectProdType=&amp;prodNm=&amp;selectUseYn=&amp;showgubun=&amp;prodId=&amp;cateNm=&amp;pageSize=10&amp;marca_nm=&amp;model_nm=&amp;cateId=46191601&amp;page_no=2" TargetMode="External"/><Relationship Id="rId3" Type="http://schemas.openxmlformats.org/officeDocument/2006/relationships/hyperlink" Target="http://www.mer-link.co.cr:8081/cata/ct/IM_CTJ_CSQ101.jsp" TargetMode="External"/><Relationship Id="rId12" Type="http://schemas.openxmlformats.org/officeDocument/2006/relationships/hyperlink" Target="http://www.mer-link.co.cr:8081/cata/ct/IM_CTJ_CSQ101.jsp" TargetMode="External"/><Relationship Id="rId17" Type="http://schemas.openxmlformats.org/officeDocument/2006/relationships/hyperlink" Target="https://www.sicop.go.cr/moduloTcata/cata/ct/IM_CTJ_GSQ101.jsp?prodId=&amp;marca_nm=&amp;prodNm=&amp;cateId=23271812&amp;showgubun=&amp;orderBy=&amp;cateNm=&amp;pageSize=10&amp;selectProdType=&amp;model_nm=&amp;selectUseYn=&amp;page_no=5" TargetMode="External"/><Relationship Id="rId25" Type="http://schemas.openxmlformats.org/officeDocument/2006/relationships/hyperlink" Target="https://www.sicop.go.cr/moduloTcata/cata/ct/IM_CTJ_GSQ101.jsp?prodId=&amp;marca_nm=&amp;prodNm=&amp;cateId=47131602&amp;showgubun=&amp;orderBy=&amp;cateNm=&amp;pageSize=10&amp;selectProdType=&amp;model_nm=&amp;selectUseYn=&amp;page_no=3" TargetMode="External"/><Relationship Id="rId33" Type="http://schemas.openxmlformats.org/officeDocument/2006/relationships/hyperlink" Target="https://www.sicop.go.cr/moduloTcata/cata/ct/IM_CTJ_GSQ101.jsp?prodId=&amp;selectProdType=&amp;prodNm=&amp;selectUseYn=&amp;showgubun=&amp;orderBy=&amp;cateNm=&amp;pageSize=10&amp;marca_nm=&amp;model_nm=&amp;cateId=47131501&amp;page_no=8" TargetMode="External"/><Relationship Id="rId38" Type="http://schemas.openxmlformats.org/officeDocument/2006/relationships/hyperlink" Target="https://www.sicop.go.cr/moduloTcata/cata/ct/IM_CTJ_GSQ101.jsp?prodId=&amp;selectProdType=&amp;prodNm=&amp;selectUseYn=&amp;showgubun=&amp;orderBy=&amp;cateNm=&amp;pageSize=10&amp;marca_nm=&amp;model_nm=&amp;cateId=47131501&amp;page_no=8" TargetMode="External"/><Relationship Id="rId46" Type="http://schemas.openxmlformats.org/officeDocument/2006/relationships/hyperlink" Target="https://www.sicop.go.cr/moduloTcata/cata/ct/IM_CTJ_GSQ101.jsp?prodId=&amp;selectProdType=&amp;prodNm=&amp;selectUseYn=&amp;showgubun=&amp;orderBy=&amp;cateNm=&amp;pageSize=10&amp;marca_nm=&amp;model_nm=&amp;cateId=47131604&amp;page_no=16" TargetMode="External"/><Relationship Id="rId59" Type="http://schemas.openxmlformats.org/officeDocument/2006/relationships/hyperlink" Target="https://www.sicop.go.cr/moduloTcata/cata/ct/IM_CTJ_GSQ101.jsp?prodId=&amp;selectProdType=&amp;prodNm=&amp;selectUseYn=&amp;showgubun=&amp;orderBy=prodId_desc&amp;cateNm=&amp;pageSize=10&amp;marca_nm=&amp;model_nm=&amp;cateId=53131608&amp;page_no=39" TargetMode="External"/><Relationship Id="rId67" Type="http://schemas.openxmlformats.org/officeDocument/2006/relationships/hyperlink" Target="https://www.sicop.go.cr/moduloTcata/cata/ct/IM_CTJ_GSQ101.jsp" TargetMode="External"/><Relationship Id="rId20" Type="http://schemas.openxmlformats.org/officeDocument/2006/relationships/hyperlink" Target="https://www.sicop.go.cr/moduloTcata/cata/ct/IM_CTJ_GSQ101.jsp?prodId=&amp;selectProdType=&amp;prodNm=&amp;selectUseYn=&amp;showgubun=&amp;orderBy=&amp;cateNm=&amp;pageSize=10&amp;marca_nm=&amp;model_nm=&amp;cateId=14111703&amp;page_no=10" TargetMode="External"/><Relationship Id="rId41" Type="http://schemas.openxmlformats.org/officeDocument/2006/relationships/hyperlink" Target="https://www.sicop.go.cr/moduloTcata/cata/ct/IM_CTJ_GSQ101.jsp?prodId=&amp;marca_nm=&amp;prodNm=&amp;cateId=46181708&amp;showgubun=&amp;orderBy=&amp;cateNm=&amp;pageSize=10&amp;selectProdType=&amp;model_nm=&amp;selectUseYn=&amp;page_no=1" TargetMode="External"/><Relationship Id="rId54" Type="http://schemas.openxmlformats.org/officeDocument/2006/relationships/hyperlink" Target="https://www.sicop.go.cr/moduloTcata/cata/ct/IM_CTJ_GSQ101.jsp?prodId=&amp;marca_nm=&amp;prodNm=&amp;cateId=53131608&amp;showgubun=&amp;orderBy=prodId_desc&amp;cateNm=&amp;pageSize=10&amp;selectProdType=&amp;model_nm=&amp;selectUseYn=&amp;page_no=38" TargetMode="External"/><Relationship Id="rId62" Type="http://schemas.openxmlformats.org/officeDocument/2006/relationships/hyperlink" Target="https://www.sicop.go.cr/moduloTcata/cata/ct/IM_CTJ_GSQ101.jsp?prodId=&amp;selectProdType=&amp;prodNm=&amp;selectUseYn=&amp;showgubun=&amp;orderBy=prodId_desc&amp;cateNm=&amp;pageSize=10&amp;marca_nm=&amp;model_nm=&amp;cateId=46181538&amp;page_no=1" TargetMode="External"/><Relationship Id="rId70" Type="http://schemas.openxmlformats.org/officeDocument/2006/relationships/hyperlink" Target="https://www.sicop.go.cr/moduloTcata/cata/ct/IM_CTJ_GSQ101.jsp?prodId=&amp;selectProdType=&amp;prodNm=&amp;selectUseYn=&amp;showgubun=&amp;orderBy=&amp;cateNm=&amp;pageSize=10&amp;marca_nm=&amp;model_nm=&amp;cateId=46182005&amp;page_no=18" TargetMode="External"/><Relationship Id="rId75" Type="http://schemas.openxmlformats.org/officeDocument/2006/relationships/hyperlink" Target="https://www.sicop.go.cr/moduloTcata/cata/ct/IM_CTJ_GSQ101.jsp?prodId=&amp;selectProdType=&amp;prodNm=&amp;selectUseYn=&amp;showgubun=&amp;orderBy=&amp;cateNm=&amp;pageSize=10&amp;marca_nm=&amp;model_nm=&amp;cateId=27112749&amp;page_no=4" TargetMode="External"/><Relationship Id="rId83" Type="http://schemas.openxmlformats.org/officeDocument/2006/relationships/comments" Target="../comments1.xml"/><Relationship Id="rId1" Type="http://schemas.openxmlformats.org/officeDocument/2006/relationships/hyperlink" Target="http://www.mer-link.co.cr:8081/cata/ct/IM_CTJ_CSQ101.jsp" TargetMode="External"/><Relationship Id="rId6" Type="http://schemas.openxmlformats.org/officeDocument/2006/relationships/hyperlink" Target="http://www.mer-link.co.cr:8081/cata/ct/IM_CTJ_CSQ101.jsp" TargetMode="External"/><Relationship Id="rId15" Type="http://schemas.openxmlformats.org/officeDocument/2006/relationships/hyperlink" Target="http://www.mer-link.co.cr:8081/cata/ct/IM_CTJ_CSQ101.jsp" TargetMode="External"/><Relationship Id="rId23" Type="http://schemas.openxmlformats.org/officeDocument/2006/relationships/hyperlink" Target="https://www.sicop.go.cr/moduloTcata/cata/ct/IM_CTJ_GSQ101.jsp" TargetMode="External"/><Relationship Id="rId28" Type="http://schemas.openxmlformats.org/officeDocument/2006/relationships/hyperlink" Target="https://www.sicop.go.cr/moduloTcata/cata/ct/IM_CTJ_GSQ101.jsp?prodId=&amp;marca_nm=&amp;prodNm=&amp;cateId=47131602&amp;showgubun=&amp;orderBy=&amp;cateNm=&amp;pageSize=10&amp;selectProdType=&amp;model_nm=&amp;selectUseYn=&amp;page_no=8" TargetMode="External"/><Relationship Id="rId36" Type="http://schemas.openxmlformats.org/officeDocument/2006/relationships/hyperlink" Target="https://www.sicop.go.cr/moduloTcata/cata/ct/IM_CTJ_GSQ101.jsp?prodId=&amp;selectProdType=&amp;prodNm=&amp;selectUseYn=&amp;showgubun=&amp;orderBy=&amp;cateNm=&amp;pageSize=10&amp;marca_nm=&amp;model_nm=&amp;cateId=47131501&amp;page_no=8" TargetMode="External"/><Relationship Id="rId49" Type="http://schemas.openxmlformats.org/officeDocument/2006/relationships/hyperlink" Target="https://www.sicop.go.cr/moduloTcata/cata/ct/IM_CTJ_GSQ101.jsp" TargetMode="External"/><Relationship Id="rId57" Type="http://schemas.openxmlformats.org/officeDocument/2006/relationships/hyperlink" Target="https://www.sicop.go.cr/moduloTcata/cata/ct/IM_CTJ_GSQ101.jsp?prodId=&amp;selectProdType=&amp;prodNm=&amp;selectUseYn=&amp;showgubun=&amp;orderBy=prodId_desc&amp;cateNm=&amp;pageSize=10&amp;marca_nm=&amp;model_nm=&amp;cateId=53131608&amp;page_no=39" TargetMode="External"/><Relationship Id="rId10" Type="http://schemas.openxmlformats.org/officeDocument/2006/relationships/hyperlink" Target="http://www.mer-link.co.cr:8081/cata/ct/IM_CTJ_CSQ101.jsp" TargetMode="External"/><Relationship Id="rId31" Type="http://schemas.openxmlformats.org/officeDocument/2006/relationships/hyperlink" Target="https://www.sicop.go.cr/moduloTcata/cata/ct/IM_CTJ_GSQ101.jsp?prodId=&amp;selectProdType=&amp;prodNm=&amp;selectUseYn=&amp;showgubun=&amp;orderBy=&amp;cateNm=&amp;pageSize=10&amp;marca_nm=&amp;model_nm=&amp;cateId=53102799&amp;page_no=8" TargetMode="External"/><Relationship Id="rId44" Type="http://schemas.openxmlformats.org/officeDocument/2006/relationships/hyperlink" Target="https://www.sicop.go.cr/moduloTcata/cata/ct/IM_CTJ_GSQ101.jsp" TargetMode="External"/><Relationship Id="rId52" Type="http://schemas.openxmlformats.org/officeDocument/2006/relationships/hyperlink" Target="https://www.sicop.go.cr/moduloTcata/cata/ct/IM_CTJ_GSQ101.jsp?prodId=&amp;marca_nm=&amp;prodNm=&amp;cateId=47131604&amp;showgubun=&amp;orderBy=&amp;cateNm=&amp;pageSize=10&amp;selectProdType=&amp;model_nm=&amp;selectUseYn=&amp;page_no=9" TargetMode="External"/><Relationship Id="rId60" Type="http://schemas.openxmlformats.org/officeDocument/2006/relationships/hyperlink" Target="https://www.sicop.go.cr/moduloTcata/cata/ct/IM_CTJ_GSQ101.jsp?prodId=&amp;marca_nm=&amp;prodNm=&amp;cateId=53131608&amp;showgubun=&amp;orderBy=prodId_desc&amp;cateNm=&amp;pageSize=10&amp;selectProdType=&amp;model_nm=&amp;selectUseYn=&amp;page_no=50" TargetMode="External"/><Relationship Id="rId65" Type="http://schemas.openxmlformats.org/officeDocument/2006/relationships/hyperlink" Target="https://www.sicop.go.cr/moduloTcata/cata/ct/IM_CTJ_GSQ101.jsp?orderBy=&amp;marca_nm=&amp;prodNm=&amp;cateId=46182211&amp;showgubun=&amp;prodId=&amp;cateNm=&amp;pageSize=10&amp;selectProdType=&amp;model_nm=&amp;selectUseYn=&amp;page_no=1" TargetMode="External"/><Relationship Id="rId73" Type="http://schemas.openxmlformats.org/officeDocument/2006/relationships/hyperlink" Target="https://www.sicop.go.cr/moduloTcata/cata/ct/IM_CTJ_GSQ101.jsp?orderBy=&amp;selectProdType=&amp;prodNm=&amp;selectUseYn=&amp;showgubun=&amp;prodId=&amp;cateNm=&amp;pageSize=10&amp;marca_nm=&amp;model_nm=&amp;cateId=40151601&amp;page_no=2" TargetMode="External"/><Relationship Id="rId78" Type="http://schemas.openxmlformats.org/officeDocument/2006/relationships/hyperlink" Target="https://www.sicop.go.cr/moduloTcata/cata/ct/IM_CTJ_GSQ101.jsp" TargetMode="External"/><Relationship Id="rId81" Type="http://schemas.openxmlformats.org/officeDocument/2006/relationships/hyperlink" Target="https://www.sicop.go.cr/moduloTcata/cata/ct/IM_CTJ_GSQ101.jsp?prodId=&amp;marca_nm=&amp;prodNm=&amp;cateId=46191601&amp;showgubun=&amp;orderBy=&amp;cateNm=&amp;pageSize=10&amp;selectProdType=&amp;model_nm=&amp;selectUseYn=&amp;page_no=7" TargetMode="External"/><Relationship Id="rId4" Type="http://schemas.openxmlformats.org/officeDocument/2006/relationships/hyperlink" Target="http://www.mer-link.co.cr:8081/cata/ct/IM_CTJ_CSQ101.jsp" TargetMode="External"/><Relationship Id="rId9" Type="http://schemas.openxmlformats.org/officeDocument/2006/relationships/hyperlink" Target="http://www.mer-link.co.cr:8081/cata/ct/IM_CTJ_CSQ101.jsp" TargetMode="External"/><Relationship Id="rId13" Type="http://schemas.openxmlformats.org/officeDocument/2006/relationships/hyperlink" Target="http://www.mer-link.co.cr:8081/cata/ct/IM_CTJ_CSQ101.jsp" TargetMode="External"/><Relationship Id="rId18" Type="http://schemas.openxmlformats.org/officeDocument/2006/relationships/hyperlink" Target="https://www.sicop.go.cr/moduloTcata/cata/ct/IM_CTJ_GSQ101.jsp?orderBy=&amp;marca_nm=&amp;prodNm=&amp;cateId=27112501&amp;showgubun=&amp;prodId=&amp;cateNm=&amp;pageSize=10&amp;selectProdType=&amp;model_nm=&amp;selectUseYn=&amp;page_no=3" TargetMode="External"/><Relationship Id="rId39" Type="http://schemas.openxmlformats.org/officeDocument/2006/relationships/hyperlink" Target="https://www.sicop.go.cr/moduloTcata/cata/ct/IM_CTJ_GSQ101.jsp" TargetMode="External"/><Relationship Id="rId34" Type="http://schemas.openxmlformats.org/officeDocument/2006/relationships/hyperlink" Target="https://www.sicop.go.cr/moduloTcata/cata/ct/IM_CTJ_GSQ101.jsp?prodId=&amp;selectProdType=&amp;prodNm=&amp;selectUseYn=&amp;showgubun=&amp;orderBy=&amp;cateNm=&amp;pageSize=10&amp;marca_nm=&amp;model_nm=&amp;cateId=47131501&amp;page_no=8" TargetMode="External"/><Relationship Id="rId50" Type="http://schemas.openxmlformats.org/officeDocument/2006/relationships/hyperlink" Target="https://www.sicop.go.cr/moduloTcata/cata/ct/IM_CTJ_GSQ101.jsp?prodId=&amp;selectProdType=&amp;prodNm=&amp;selectUseYn=&amp;showgubun=&amp;orderBy=&amp;cateNm=&amp;pageSize=10&amp;marca_nm=&amp;model_nm=&amp;cateId=47131604&amp;page_no=12" TargetMode="External"/><Relationship Id="rId55" Type="http://schemas.openxmlformats.org/officeDocument/2006/relationships/hyperlink" Target="https://www.sicop.go.cr/moduloTcata/cata/ct/IM_CTJ_GSQ101.jsp?prodId=&amp;marca_nm=&amp;prodNm=&amp;cateId=53131608&amp;showgubun=&amp;orderBy=prodId_desc&amp;cateNm=&amp;pageSize=10&amp;selectProdType=&amp;model_nm=&amp;selectUseYn=&amp;page_no=38" TargetMode="External"/><Relationship Id="rId76" Type="http://schemas.openxmlformats.org/officeDocument/2006/relationships/hyperlink" Target="https://www.sicop.go.cr/moduloTcata/cata/ct/IM_CTJ_GSQ101.jsp?prodId=&amp;selectProdType=&amp;prodNm=&amp;selectUseYn=&amp;showgubun=&amp;orderBy=&amp;cateNm=&amp;pageSize=10&amp;marca_nm=&amp;model_nm=&amp;cateId=27112749&amp;page_no=4" TargetMode="External"/><Relationship Id="rId7" Type="http://schemas.openxmlformats.org/officeDocument/2006/relationships/hyperlink" Target="http://www.mer-link.co.cr:8081/cata/ct/IM_CTJ_CSQ101.jsp" TargetMode="External"/><Relationship Id="rId71" Type="http://schemas.openxmlformats.org/officeDocument/2006/relationships/hyperlink" Target="https://www.sicop.go.cr/moduloTcata/cata/ct/IM_CTJ_GSQ101.jsp?orderBy=&amp;marca_nm=&amp;prodNm=&amp;cateId=55121701&amp;showgubun=&amp;prodId=&amp;cateNm=&amp;pageSize=10&amp;selectProdType=&amp;model_nm=&amp;selectUseYn=&amp;page_no=3" TargetMode="External"/><Relationship Id="rId2" Type="http://schemas.openxmlformats.org/officeDocument/2006/relationships/hyperlink" Target="http://www.mer-link.co.cr:8081/cata/ct/IM_CTJ_CSQ101.jsp" TargetMode="External"/><Relationship Id="rId29" Type="http://schemas.openxmlformats.org/officeDocument/2006/relationships/hyperlink" Target="https://www.sicop.go.cr/moduloTcata/cata/ct/IM_CTJ_GSQ101.jsp?prodId=&amp;selectProdType=&amp;prodNm=&amp;selectUseYn=&amp;showgubun=&amp;orderBy=&amp;cateNm=&amp;pageSize=10&amp;marca_nm=&amp;model_nm=&amp;cateId=31191501&amp;page_no=8" TargetMode="External"/><Relationship Id="rId24" Type="http://schemas.openxmlformats.org/officeDocument/2006/relationships/hyperlink" Target="https://www.sicop.go.cr/moduloTcata/cata/ct/IM_CTJ_GSQ101.jsp" TargetMode="External"/><Relationship Id="rId40" Type="http://schemas.openxmlformats.org/officeDocument/2006/relationships/hyperlink" Target="https://www.sicop.go.cr/moduloTcata/cata/ct/IM_CTJ_GSQ101.jsp" TargetMode="External"/><Relationship Id="rId45" Type="http://schemas.openxmlformats.org/officeDocument/2006/relationships/hyperlink" Target="https://www.sicop.go.cr/moduloTcata/cata/ct/IM_CTJ_GSQ101.jsp?prodId=&amp;marca_nm=&amp;prodNm=&amp;cateId=47131803&amp;showgubun=&amp;orderBy=&amp;cateNm=&amp;pageSize=10&amp;selectProdType=&amp;model_nm=&amp;selectUseYn=&amp;page_no=15" TargetMode="External"/><Relationship Id="rId66" Type="http://schemas.openxmlformats.org/officeDocument/2006/relationships/hyperlink" Target="https://www.sicop.go.cr/moduloTcata/cata/ct/IM_CTJ_GSQ301.jsp?formName=frm_ctGdSearch&amp;cateIdKey=&amp;selgubun=all&amp;isCateNm=false&amp;cateNmKey=desechable&amp;cateId=&amp;page_no=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hacienda.go.cr/rp/ca/BusquedaMercancias.aspx?catalogo=COG&amp;codmerc=29904170000005" TargetMode="External"/><Relationship Id="rId13" Type="http://schemas.openxmlformats.org/officeDocument/2006/relationships/hyperlink" Target="https://www.hacienda.go.cr/rp/ca/BusquedaMercancias.aspx?catalogo=COG&amp;codmerc=29904225001000" TargetMode="External"/><Relationship Id="rId18" Type="http://schemas.openxmlformats.org/officeDocument/2006/relationships/hyperlink" Target="https://www.hacienda.go.cr/rp/ca/BusquedaMercancias.aspx?catalogo=COG&amp;codmerc=29903140175075" TargetMode="External"/><Relationship Id="rId3" Type="http://schemas.openxmlformats.org/officeDocument/2006/relationships/hyperlink" Target="https://www.hacienda.go.cr/rp/ca/BusquedaMercancias.aspx?catalogo=COG&amp;codmerc=29904030000001" TargetMode="External"/><Relationship Id="rId21" Type="http://schemas.openxmlformats.org/officeDocument/2006/relationships/hyperlink" Target="https://www.hacienda.go.cr/rp/ca/BusquedaMercancias.aspx?catalogo=COG&amp;codmerc=20399185000039" TargetMode="External"/><Relationship Id="rId7" Type="http://schemas.openxmlformats.org/officeDocument/2006/relationships/hyperlink" Target="https://www.hacienda.go.cr/rp/ca/BusquedaMercancias.aspx?catalogo=COG&amp;codmerc=29904075001060" TargetMode="External"/><Relationship Id="rId12" Type="http://schemas.openxmlformats.org/officeDocument/2006/relationships/hyperlink" Target="https://www.hacienda.go.cr/rp/ca/BusquedaMercancias.aspx?catalogo=COG&amp;codmerc=29904225001000" TargetMode="External"/><Relationship Id="rId17" Type="http://schemas.openxmlformats.org/officeDocument/2006/relationships/hyperlink" Target="https://www.hacienda.go.cr/rp/ca/BusquedaMercancias.aspx?catalogo=COG&amp;codmerc=20102900000066" TargetMode="External"/><Relationship Id="rId2" Type="http://schemas.openxmlformats.org/officeDocument/2006/relationships/hyperlink" Target="https://www.hacienda.go.cr/rp/ca/BusquedaMercancias.aspx?catalogo=COG&amp;codmerc=29904025000040" TargetMode="External"/><Relationship Id="rId16" Type="http://schemas.openxmlformats.org/officeDocument/2006/relationships/hyperlink" Target="https://www.hacienda.go.cr/rp/ca/BusquedaMercancias.aspx?catalogo=COG&amp;codmerc=29905045000240" TargetMode="External"/><Relationship Id="rId20" Type="http://schemas.openxmlformats.org/officeDocument/2006/relationships/hyperlink" Target="https://www.hacienda.go.cr/rp/ca/BusquedaMercancias.aspx?catalogo=COG&amp;codmerc=50103025000000" TargetMode="External"/><Relationship Id="rId1" Type="http://schemas.openxmlformats.org/officeDocument/2006/relationships/hyperlink" Target="https://www.hacienda.go.cr/rp/ca/BusquedaMercancias.aspx?catalogo=COG&amp;codmerc=29904010000005" TargetMode="External"/><Relationship Id="rId6" Type="http://schemas.openxmlformats.org/officeDocument/2006/relationships/hyperlink" Target="https://www.hacienda.go.cr/rp/ca/BusquedaMercancias.aspx?catalogo=COG&amp;codmerc=29904075000400" TargetMode="External"/><Relationship Id="rId11" Type="http://schemas.openxmlformats.org/officeDocument/2006/relationships/hyperlink" Target="https://www.hacienda.go.cr/rp/ca/BusquedaMercancias.aspx?catalogo=COG&amp;codmerc=29904225001000" TargetMode="External"/><Relationship Id="rId24" Type="http://schemas.openxmlformats.org/officeDocument/2006/relationships/printerSettings" Target="../printerSettings/printerSettings3.bin"/><Relationship Id="rId5" Type="http://schemas.openxmlformats.org/officeDocument/2006/relationships/hyperlink" Target="https://www.hacienda.go.cr/rp/ca/BusquedaMercancias.aspx?catalogo=COG&amp;codmerc=29904035000140" TargetMode="External"/><Relationship Id="rId15" Type="http://schemas.openxmlformats.org/officeDocument/2006/relationships/hyperlink" Target="https://www.hacienda.go.cr/rp/ca/BusquedaMercancias.aspx?catalogo=COG&amp;codmerc=29904900003750" TargetMode="External"/><Relationship Id="rId23" Type="http://schemas.openxmlformats.org/officeDocument/2006/relationships/hyperlink" Target="https://www.hacienda.go.cr/rp/ca/BusquedaMercancias.aspx?catalogo=COG&amp;codmerc=29999900090302" TargetMode="External"/><Relationship Id="rId10" Type="http://schemas.openxmlformats.org/officeDocument/2006/relationships/hyperlink" Target="https://www.hacienda.go.cr/rp/ca/BusquedaMercancias.aspx?catalogo=COG&amp;codmerc=29904225000001" TargetMode="External"/><Relationship Id="rId19" Type="http://schemas.openxmlformats.org/officeDocument/2006/relationships/hyperlink" Target="https://www.hacienda.go.cr/rp/ca/BusquedaMercancias.aspx?catalogo=COG&amp;codmerc=29999900090302" TargetMode="External"/><Relationship Id="rId4" Type="http://schemas.openxmlformats.org/officeDocument/2006/relationships/hyperlink" Target="https://www.hacienda.go.cr/rp/ca/BusquedaMercancias.aspx?catalogo=COG&amp;codmerc=29904030000030" TargetMode="External"/><Relationship Id="rId9" Type="http://schemas.openxmlformats.org/officeDocument/2006/relationships/hyperlink" Target="https://www.hacienda.go.cr/rp/ca/BusquedaMercancias.aspx?catalogo=COG&amp;codmerc=29904170001000" TargetMode="External"/><Relationship Id="rId14" Type="http://schemas.openxmlformats.org/officeDocument/2006/relationships/hyperlink" Target="https://www.hacienda.go.cr/rp/ca/BusquedaMercancias.aspx?catalogo=COG&amp;codmerc=29904225002000" TargetMode="External"/><Relationship Id="rId22" Type="http://schemas.openxmlformats.org/officeDocument/2006/relationships/hyperlink" Target="https://www.hacienda.go.cr/rp/ca/BusquedaMercancias.aspx?catalogo=COG&amp;codmerc=20399395000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8"/>
  <sheetViews>
    <sheetView workbookViewId="0">
      <selection activeCell="G7" sqref="G7"/>
    </sheetView>
  </sheetViews>
  <sheetFormatPr baseColWidth="10" defaultRowHeight="12.75" x14ac:dyDescent="0.2"/>
  <cols>
    <col min="1" max="1" width="13" style="1" customWidth="1"/>
    <col min="2" max="3" width="11.5703125" style="1" bestFit="1" customWidth="1"/>
    <col min="4" max="4" width="11.42578125" style="1"/>
    <col min="5" max="5" width="15.5703125" style="1" customWidth="1"/>
    <col min="6" max="6" width="15.140625" style="1" customWidth="1"/>
    <col min="7" max="7" width="31" style="1" customWidth="1"/>
    <col min="8" max="8" width="11.42578125" style="1"/>
    <col min="9" max="9" width="18" style="1" customWidth="1"/>
    <col min="10" max="10" width="16.85546875" style="1" customWidth="1"/>
    <col min="11" max="11" width="17.5703125" style="1" bestFit="1" customWidth="1"/>
    <col min="12" max="16384" width="11.42578125" style="1"/>
  </cols>
  <sheetData>
    <row r="1" spans="1:13" x14ac:dyDescent="0.2">
      <c r="A1" s="141" t="s">
        <v>577</v>
      </c>
      <c r="B1" s="141"/>
      <c r="C1" s="141"/>
      <c r="D1" s="141"/>
      <c r="E1" s="141"/>
      <c r="F1" s="141"/>
      <c r="G1" s="141"/>
      <c r="H1" s="141"/>
      <c r="I1" s="141"/>
      <c r="J1" s="141"/>
      <c r="K1" s="141"/>
      <c r="L1" s="141"/>
      <c r="M1" s="141"/>
    </row>
    <row r="2" spans="1:13" x14ac:dyDescent="0.2">
      <c r="A2" s="33"/>
      <c r="B2" s="141" t="s">
        <v>1</v>
      </c>
      <c r="C2" s="141"/>
      <c r="D2" s="141"/>
      <c r="E2" s="128"/>
      <c r="F2" s="128"/>
      <c r="G2" s="128"/>
      <c r="H2" s="33"/>
      <c r="I2" s="129"/>
      <c r="J2" s="97"/>
      <c r="K2" s="98"/>
      <c r="L2" s="37"/>
      <c r="M2" s="37"/>
    </row>
    <row r="3" spans="1:13" ht="25.5" x14ac:dyDescent="0.2">
      <c r="A3" s="38" t="s">
        <v>2</v>
      </c>
      <c r="B3" s="39" t="s">
        <v>3</v>
      </c>
      <c r="C3" s="40" t="s">
        <v>4</v>
      </c>
      <c r="D3" s="40" t="s">
        <v>5</v>
      </c>
      <c r="E3" s="40" t="s">
        <v>345</v>
      </c>
      <c r="F3" s="99" t="s">
        <v>346</v>
      </c>
      <c r="G3" s="40" t="s">
        <v>339</v>
      </c>
      <c r="H3" s="42" t="s">
        <v>7</v>
      </c>
      <c r="I3" s="42" t="s">
        <v>8</v>
      </c>
      <c r="J3" s="43" t="s">
        <v>9</v>
      </c>
      <c r="K3" s="44" t="s">
        <v>10</v>
      </c>
      <c r="L3" s="41" t="s">
        <v>11</v>
      </c>
      <c r="M3" s="41" t="s">
        <v>12</v>
      </c>
    </row>
    <row r="4" spans="1:13" ht="42.75" hidden="1" customHeight="1" x14ac:dyDescent="0.2">
      <c r="A4" s="95" t="s">
        <v>334</v>
      </c>
      <c r="B4" s="96">
        <v>10303</v>
      </c>
      <c r="C4" s="96" t="s">
        <v>18</v>
      </c>
      <c r="D4" s="96" t="s">
        <v>19</v>
      </c>
      <c r="E4" s="96">
        <v>82121907</v>
      </c>
      <c r="F4" s="96"/>
      <c r="G4" s="96" t="s">
        <v>340</v>
      </c>
      <c r="H4" s="20" t="s">
        <v>41</v>
      </c>
      <c r="I4" s="16">
        <v>1</v>
      </c>
      <c r="J4" s="92">
        <v>100000</v>
      </c>
      <c r="K4" s="92">
        <f t="shared" ref="K4:K8" si="0">+I4*J4</f>
        <v>100000</v>
      </c>
      <c r="L4" s="91" t="s">
        <v>85</v>
      </c>
      <c r="M4" s="84" t="s">
        <v>13</v>
      </c>
    </row>
    <row r="5" spans="1:13" ht="38.25" hidden="1" x14ac:dyDescent="0.2">
      <c r="A5" s="95" t="s">
        <v>334</v>
      </c>
      <c r="B5" s="96">
        <v>10304</v>
      </c>
      <c r="C5" s="96">
        <v>1</v>
      </c>
      <c r="D5" s="96">
        <v>5</v>
      </c>
      <c r="E5" s="96">
        <v>78101604</v>
      </c>
      <c r="F5" s="96"/>
      <c r="G5" s="96" t="s">
        <v>341</v>
      </c>
      <c r="H5" s="20" t="s">
        <v>41</v>
      </c>
      <c r="I5" s="16">
        <v>1</v>
      </c>
      <c r="J5" s="92">
        <v>200000</v>
      </c>
      <c r="K5" s="92">
        <f t="shared" si="0"/>
        <v>200000</v>
      </c>
      <c r="L5" s="91" t="s">
        <v>330</v>
      </c>
      <c r="M5" s="84" t="s">
        <v>13</v>
      </c>
    </row>
    <row r="6" spans="1:13" ht="38.25" hidden="1" x14ac:dyDescent="0.2">
      <c r="A6" s="95" t="s">
        <v>334</v>
      </c>
      <c r="B6" s="96" t="s">
        <v>46</v>
      </c>
      <c r="C6" s="96" t="s">
        <v>18</v>
      </c>
      <c r="D6" s="96" t="s">
        <v>332</v>
      </c>
      <c r="E6" s="96">
        <v>78111807</v>
      </c>
      <c r="F6" s="96"/>
      <c r="G6" s="96" t="s">
        <v>342</v>
      </c>
      <c r="H6" s="95" t="s">
        <v>41</v>
      </c>
      <c r="I6" s="16">
        <v>1</v>
      </c>
      <c r="J6" s="92">
        <v>1000000</v>
      </c>
      <c r="K6" s="92">
        <f t="shared" si="0"/>
        <v>1000000</v>
      </c>
      <c r="L6" s="91" t="s">
        <v>331</v>
      </c>
      <c r="M6" s="84" t="s">
        <v>13</v>
      </c>
    </row>
    <row r="7" spans="1:13" ht="38.25" x14ac:dyDescent="0.2">
      <c r="A7" s="95" t="s">
        <v>334</v>
      </c>
      <c r="B7" s="96">
        <v>10808</v>
      </c>
      <c r="C7" s="96">
        <v>70</v>
      </c>
      <c r="D7" s="96" t="s">
        <v>19</v>
      </c>
      <c r="E7" s="96">
        <v>81112213</v>
      </c>
      <c r="F7" s="96">
        <v>92091684</v>
      </c>
      <c r="G7" s="20" t="s">
        <v>335</v>
      </c>
      <c r="H7" s="95" t="s">
        <v>41</v>
      </c>
      <c r="I7" s="16">
        <v>1</v>
      </c>
      <c r="J7" s="92">
        <v>10000000</v>
      </c>
      <c r="K7" s="92">
        <f t="shared" si="0"/>
        <v>10000000</v>
      </c>
      <c r="L7" s="91" t="s">
        <v>85</v>
      </c>
      <c r="M7" s="84" t="s">
        <v>13</v>
      </c>
    </row>
    <row r="8" spans="1:13" ht="38.25" x14ac:dyDescent="0.2">
      <c r="A8" s="95" t="s">
        <v>334</v>
      </c>
      <c r="B8" s="96">
        <v>20101</v>
      </c>
      <c r="C8" s="96" t="s">
        <v>22</v>
      </c>
      <c r="D8" s="96" t="s">
        <v>332</v>
      </c>
      <c r="E8" s="96">
        <v>15101506</v>
      </c>
      <c r="F8" s="96">
        <v>92043611</v>
      </c>
      <c r="G8" s="16" t="s">
        <v>336</v>
      </c>
      <c r="H8" s="95" t="s">
        <v>41</v>
      </c>
      <c r="I8" s="16">
        <v>1</v>
      </c>
      <c r="J8" s="92">
        <v>500000</v>
      </c>
      <c r="K8" s="92">
        <f t="shared" si="0"/>
        <v>500000</v>
      </c>
      <c r="L8" s="91" t="s">
        <v>85</v>
      </c>
      <c r="M8" s="84" t="s">
        <v>13</v>
      </c>
    </row>
    <row r="9" spans="1:13" ht="38.25" x14ac:dyDescent="0.2">
      <c r="A9" s="95" t="s">
        <v>334</v>
      </c>
      <c r="B9" s="96">
        <v>10406</v>
      </c>
      <c r="C9" s="96" t="s">
        <v>22</v>
      </c>
      <c r="D9" s="96">
        <v>0</v>
      </c>
      <c r="E9" s="96">
        <v>81101704</v>
      </c>
      <c r="F9" s="96">
        <v>92031904</v>
      </c>
      <c r="G9" s="94" t="s">
        <v>337</v>
      </c>
      <c r="H9" s="16" t="s">
        <v>41</v>
      </c>
      <c r="I9" s="16">
        <v>1</v>
      </c>
      <c r="J9" s="93">
        <v>500000</v>
      </c>
      <c r="K9" s="93">
        <f>+I9*J9</f>
        <v>500000</v>
      </c>
      <c r="L9" s="91" t="s">
        <v>85</v>
      </c>
      <c r="M9" s="84" t="s">
        <v>13</v>
      </c>
    </row>
    <row r="10" spans="1:13" ht="38.25" x14ac:dyDescent="0.2">
      <c r="A10" s="95" t="s">
        <v>334</v>
      </c>
      <c r="B10" s="96">
        <v>20304</v>
      </c>
      <c r="C10" s="96" t="s">
        <v>36</v>
      </c>
      <c r="D10" s="96">
        <v>1</v>
      </c>
      <c r="E10" s="96">
        <v>43201827</v>
      </c>
      <c r="F10" s="96">
        <v>92010881</v>
      </c>
      <c r="G10" s="14" t="s">
        <v>338</v>
      </c>
      <c r="H10" s="16" t="s">
        <v>41</v>
      </c>
      <c r="I10" s="16">
        <v>10</v>
      </c>
      <c r="J10" s="93">
        <v>70000</v>
      </c>
      <c r="K10" s="93">
        <f>+I10*J10</f>
        <v>700000</v>
      </c>
      <c r="L10" s="91" t="s">
        <v>85</v>
      </c>
      <c r="M10" s="84" t="s">
        <v>13</v>
      </c>
    </row>
    <row r="11" spans="1:13" ht="38.25" x14ac:dyDescent="0.2">
      <c r="A11" s="14" t="s">
        <v>40</v>
      </c>
      <c r="B11" s="20">
        <v>10303</v>
      </c>
      <c r="C11" s="16">
        <v>900</v>
      </c>
      <c r="D11" s="17" t="s">
        <v>86</v>
      </c>
      <c r="E11" s="17" t="s">
        <v>397</v>
      </c>
      <c r="F11" s="17" t="s">
        <v>398</v>
      </c>
      <c r="G11" s="18" t="s">
        <v>87</v>
      </c>
      <c r="H11" s="16" t="s">
        <v>41</v>
      </c>
      <c r="I11" s="16">
        <v>1</v>
      </c>
      <c r="J11" s="27">
        <v>100000</v>
      </c>
      <c r="K11" s="15">
        <f>+J11*I11</f>
        <v>100000</v>
      </c>
      <c r="L11" s="91" t="s">
        <v>85</v>
      </c>
      <c r="M11" s="84" t="s">
        <v>13</v>
      </c>
    </row>
    <row r="12" spans="1:13" ht="51" x14ac:dyDescent="0.2">
      <c r="A12" s="14" t="s">
        <v>40</v>
      </c>
      <c r="B12" s="16">
        <v>10403</v>
      </c>
      <c r="C12" s="17" t="s">
        <v>18</v>
      </c>
      <c r="D12" s="17" t="s">
        <v>26</v>
      </c>
      <c r="E12" s="17" t="s">
        <v>399</v>
      </c>
      <c r="F12" s="17" t="s">
        <v>400</v>
      </c>
      <c r="G12" s="14" t="s">
        <v>131</v>
      </c>
      <c r="H12" s="16" t="s">
        <v>41</v>
      </c>
      <c r="I12" s="16">
        <v>1</v>
      </c>
      <c r="J12" s="15">
        <v>50000000</v>
      </c>
      <c r="K12" s="15">
        <f>+J12*I12</f>
        <v>50000000</v>
      </c>
      <c r="L12" s="91" t="s">
        <v>85</v>
      </c>
      <c r="M12" s="84" t="s">
        <v>13</v>
      </c>
    </row>
    <row r="13" spans="1:13" ht="38.25" x14ac:dyDescent="0.2">
      <c r="A13" s="5" t="s">
        <v>40</v>
      </c>
      <c r="B13" s="16">
        <v>10501</v>
      </c>
      <c r="C13" s="17" t="s">
        <v>18</v>
      </c>
      <c r="D13" s="17" t="s">
        <v>26</v>
      </c>
      <c r="E13" s="17" t="s">
        <v>401</v>
      </c>
      <c r="F13" s="17" t="s">
        <v>402</v>
      </c>
      <c r="G13" s="14" t="s">
        <v>88</v>
      </c>
      <c r="H13" s="16" t="s">
        <v>41</v>
      </c>
      <c r="I13" s="16">
        <v>1</v>
      </c>
      <c r="J13" s="15">
        <v>100000</v>
      </c>
      <c r="K13" s="15">
        <f>+J13*I13</f>
        <v>100000</v>
      </c>
      <c r="L13" s="91" t="s">
        <v>85</v>
      </c>
      <c r="M13" s="84" t="s">
        <v>13</v>
      </c>
    </row>
    <row r="14" spans="1:13" ht="38.25" x14ac:dyDescent="0.2">
      <c r="A14" s="5" t="s">
        <v>40</v>
      </c>
      <c r="B14" s="16" t="s">
        <v>46</v>
      </c>
      <c r="C14" s="17" t="s">
        <v>18</v>
      </c>
      <c r="D14" s="17" t="s">
        <v>26</v>
      </c>
      <c r="E14" s="17" t="s">
        <v>403</v>
      </c>
      <c r="F14" s="17" t="s">
        <v>404</v>
      </c>
      <c r="G14" s="18" t="s">
        <v>89</v>
      </c>
      <c r="H14" s="16" t="s">
        <v>41</v>
      </c>
      <c r="I14" s="16">
        <v>1</v>
      </c>
      <c r="J14" s="19">
        <v>3500000</v>
      </c>
      <c r="K14" s="15">
        <f t="shared" ref="K14:K76" si="1">+J14*I14</f>
        <v>3500000</v>
      </c>
      <c r="L14" s="91" t="s">
        <v>85</v>
      </c>
      <c r="M14" s="84" t="s">
        <v>13</v>
      </c>
    </row>
    <row r="15" spans="1:13" ht="38.25" x14ac:dyDescent="0.2">
      <c r="A15" s="14" t="s">
        <v>40</v>
      </c>
      <c r="B15" s="20">
        <v>10804</v>
      </c>
      <c r="C15" s="16" t="s">
        <v>24</v>
      </c>
      <c r="D15" s="17" t="s">
        <v>19</v>
      </c>
      <c r="E15" s="17" t="s">
        <v>405</v>
      </c>
      <c r="F15" s="17" t="s">
        <v>406</v>
      </c>
      <c r="G15" s="18" t="s">
        <v>90</v>
      </c>
      <c r="H15" s="16" t="s">
        <v>41</v>
      </c>
      <c r="I15" s="16">
        <v>1</v>
      </c>
      <c r="J15" s="19">
        <v>450000</v>
      </c>
      <c r="K15" s="15">
        <f t="shared" si="1"/>
        <v>450000</v>
      </c>
      <c r="L15" s="91" t="s">
        <v>85</v>
      </c>
      <c r="M15" s="84" t="s">
        <v>13</v>
      </c>
    </row>
    <row r="16" spans="1:13" ht="38.25" x14ac:dyDescent="0.2">
      <c r="A16" s="14" t="s">
        <v>40</v>
      </c>
      <c r="B16" s="17">
        <v>10805</v>
      </c>
      <c r="C16" s="17" t="s">
        <v>18</v>
      </c>
      <c r="D16" s="17" t="s">
        <v>20</v>
      </c>
      <c r="E16" s="17" t="s">
        <v>407</v>
      </c>
      <c r="F16" s="17" t="s">
        <v>408</v>
      </c>
      <c r="G16" s="18" t="s">
        <v>91</v>
      </c>
      <c r="H16" s="16" t="s">
        <v>41</v>
      </c>
      <c r="I16" s="16">
        <v>1</v>
      </c>
      <c r="J16" s="19">
        <v>100000</v>
      </c>
      <c r="K16" s="15">
        <f t="shared" si="1"/>
        <v>100000</v>
      </c>
      <c r="L16" s="91" t="s">
        <v>85</v>
      </c>
      <c r="M16" s="84" t="s">
        <v>13</v>
      </c>
    </row>
    <row r="17" spans="1:13" ht="38.25" x14ac:dyDescent="0.2">
      <c r="A17" s="14" t="s">
        <v>40</v>
      </c>
      <c r="B17" s="20">
        <v>20101</v>
      </c>
      <c r="C17" s="17" t="s">
        <v>21</v>
      </c>
      <c r="D17" s="17" t="s">
        <v>26</v>
      </c>
      <c r="E17" s="17" t="s">
        <v>409</v>
      </c>
      <c r="F17" s="17" t="s">
        <v>410</v>
      </c>
      <c r="G17" s="18" t="s">
        <v>92</v>
      </c>
      <c r="H17" s="16" t="s">
        <v>41</v>
      </c>
      <c r="I17" s="16">
        <v>1</v>
      </c>
      <c r="J17" s="19">
        <v>2000000</v>
      </c>
      <c r="K17" s="15">
        <f t="shared" si="1"/>
        <v>2000000</v>
      </c>
      <c r="L17" s="91" t="s">
        <v>85</v>
      </c>
      <c r="M17" s="84" t="s">
        <v>13</v>
      </c>
    </row>
    <row r="18" spans="1:13" ht="38.25" x14ac:dyDescent="0.2">
      <c r="A18" s="14" t="s">
        <v>40</v>
      </c>
      <c r="B18" s="20">
        <v>20104</v>
      </c>
      <c r="C18" s="17" t="s">
        <v>33</v>
      </c>
      <c r="D18" s="17" t="s">
        <v>22</v>
      </c>
      <c r="E18" s="17" t="s">
        <v>411</v>
      </c>
      <c r="F18" s="17" t="s">
        <v>412</v>
      </c>
      <c r="G18" s="18" t="s">
        <v>93</v>
      </c>
      <c r="H18" s="16" t="s">
        <v>42</v>
      </c>
      <c r="I18" s="16">
        <v>1</v>
      </c>
      <c r="J18" s="19">
        <v>175000</v>
      </c>
      <c r="K18" s="15">
        <f t="shared" si="1"/>
        <v>175000</v>
      </c>
      <c r="L18" s="91" t="s">
        <v>85</v>
      </c>
      <c r="M18" s="84" t="s">
        <v>13</v>
      </c>
    </row>
    <row r="19" spans="1:13" ht="63.75" x14ac:dyDescent="0.2">
      <c r="A19" s="18" t="s">
        <v>40</v>
      </c>
      <c r="B19" s="16">
        <v>20104</v>
      </c>
      <c r="C19" s="17" t="s">
        <v>28</v>
      </c>
      <c r="D19" s="17" t="s">
        <v>61</v>
      </c>
      <c r="E19" s="17" t="s">
        <v>413</v>
      </c>
      <c r="F19" s="17" t="s">
        <v>414</v>
      </c>
      <c r="G19" s="5" t="s">
        <v>103</v>
      </c>
      <c r="H19" s="16" t="s">
        <v>41</v>
      </c>
      <c r="I19" s="16">
        <v>5</v>
      </c>
      <c r="J19" s="19">
        <v>20000</v>
      </c>
      <c r="K19" s="15">
        <f t="shared" si="1"/>
        <v>100000</v>
      </c>
      <c r="L19" s="91" t="s">
        <v>85</v>
      </c>
      <c r="M19" s="84" t="s">
        <v>13</v>
      </c>
    </row>
    <row r="20" spans="1:13" ht="51" x14ac:dyDescent="0.2">
      <c r="A20" s="5" t="s">
        <v>40</v>
      </c>
      <c r="B20" s="16">
        <v>20104</v>
      </c>
      <c r="C20" s="17" t="s">
        <v>28</v>
      </c>
      <c r="D20" s="17" t="s">
        <v>61</v>
      </c>
      <c r="E20" s="17" t="s">
        <v>413</v>
      </c>
      <c r="F20" s="17" t="s">
        <v>415</v>
      </c>
      <c r="G20" s="5" t="s">
        <v>104</v>
      </c>
      <c r="H20" s="16" t="s">
        <v>41</v>
      </c>
      <c r="I20" s="16">
        <v>5</v>
      </c>
      <c r="J20" s="15">
        <v>15000</v>
      </c>
      <c r="K20" s="15">
        <f t="shared" si="1"/>
        <v>75000</v>
      </c>
      <c r="L20" s="91" t="s">
        <v>85</v>
      </c>
      <c r="M20" s="84" t="s">
        <v>13</v>
      </c>
    </row>
    <row r="21" spans="1:13" ht="51" x14ac:dyDescent="0.2">
      <c r="A21" s="14" t="s">
        <v>40</v>
      </c>
      <c r="B21" s="16">
        <v>20104</v>
      </c>
      <c r="C21" s="17" t="s">
        <v>28</v>
      </c>
      <c r="D21" s="17" t="s">
        <v>61</v>
      </c>
      <c r="E21" s="17" t="s">
        <v>413</v>
      </c>
      <c r="F21" s="17" t="s">
        <v>416</v>
      </c>
      <c r="G21" s="14" t="s">
        <v>105</v>
      </c>
      <c r="H21" s="16" t="s">
        <v>41</v>
      </c>
      <c r="I21" s="16">
        <v>5</v>
      </c>
      <c r="J21" s="15">
        <v>15000</v>
      </c>
      <c r="K21" s="15">
        <f t="shared" si="1"/>
        <v>75000</v>
      </c>
      <c r="L21" s="91" t="s">
        <v>85</v>
      </c>
      <c r="M21" s="84" t="s">
        <v>13</v>
      </c>
    </row>
    <row r="22" spans="1:13" ht="51" x14ac:dyDescent="0.2">
      <c r="A22" s="14" t="s">
        <v>40</v>
      </c>
      <c r="B22" s="16">
        <v>20104</v>
      </c>
      <c r="C22" s="17" t="s">
        <v>28</v>
      </c>
      <c r="D22" s="17" t="s">
        <v>61</v>
      </c>
      <c r="E22" s="17" t="s">
        <v>413</v>
      </c>
      <c r="F22" s="17" t="s">
        <v>417</v>
      </c>
      <c r="G22" s="14" t="s">
        <v>106</v>
      </c>
      <c r="H22" s="16" t="s">
        <v>41</v>
      </c>
      <c r="I22" s="16">
        <v>5</v>
      </c>
      <c r="J22" s="15">
        <v>15000</v>
      </c>
      <c r="K22" s="15">
        <f t="shared" si="1"/>
        <v>75000</v>
      </c>
      <c r="L22" s="91" t="s">
        <v>85</v>
      </c>
      <c r="M22" s="84" t="s">
        <v>13</v>
      </c>
    </row>
    <row r="23" spans="1:13" ht="51" x14ac:dyDescent="0.2">
      <c r="A23" s="14" t="s">
        <v>40</v>
      </c>
      <c r="B23" s="16">
        <v>20104</v>
      </c>
      <c r="C23" s="17" t="s">
        <v>28</v>
      </c>
      <c r="D23" s="17" t="s">
        <v>61</v>
      </c>
      <c r="E23" s="17" t="s">
        <v>418</v>
      </c>
      <c r="F23" s="17" t="s">
        <v>419</v>
      </c>
      <c r="G23" s="28" t="s">
        <v>94</v>
      </c>
      <c r="H23" s="16" t="s">
        <v>41</v>
      </c>
      <c r="I23" s="16">
        <v>5</v>
      </c>
      <c r="J23" s="15">
        <v>40000</v>
      </c>
      <c r="K23" s="15">
        <f t="shared" si="1"/>
        <v>200000</v>
      </c>
      <c r="L23" s="91" t="s">
        <v>85</v>
      </c>
      <c r="M23" s="84" t="s">
        <v>13</v>
      </c>
    </row>
    <row r="24" spans="1:13" ht="51" x14ac:dyDescent="0.2">
      <c r="A24" s="14" t="s">
        <v>40</v>
      </c>
      <c r="B24" s="16">
        <v>20104</v>
      </c>
      <c r="C24" s="17" t="s">
        <v>28</v>
      </c>
      <c r="D24" s="17" t="s">
        <v>61</v>
      </c>
      <c r="E24" s="17" t="s">
        <v>418</v>
      </c>
      <c r="F24" s="17" t="s">
        <v>420</v>
      </c>
      <c r="G24" s="28" t="s">
        <v>95</v>
      </c>
      <c r="H24" s="16" t="s">
        <v>41</v>
      </c>
      <c r="I24" s="16">
        <v>5</v>
      </c>
      <c r="J24" s="15">
        <v>40000</v>
      </c>
      <c r="K24" s="15">
        <f t="shared" si="1"/>
        <v>200000</v>
      </c>
      <c r="L24" s="91" t="s">
        <v>85</v>
      </c>
      <c r="M24" s="84" t="s">
        <v>13</v>
      </c>
    </row>
    <row r="25" spans="1:13" ht="63.75" x14ac:dyDescent="0.2">
      <c r="A25" s="14" t="s">
        <v>40</v>
      </c>
      <c r="B25" s="16">
        <v>20104</v>
      </c>
      <c r="C25" s="17" t="s">
        <v>28</v>
      </c>
      <c r="D25" s="17" t="s">
        <v>61</v>
      </c>
      <c r="E25" s="17" t="s">
        <v>421</v>
      </c>
      <c r="F25" s="17" t="s">
        <v>422</v>
      </c>
      <c r="G25" s="25" t="s">
        <v>83</v>
      </c>
      <c r="H25" s="16" t="s">
        <v>41</v>
      </c>
      <c r="I25" s="16">
        <v>5</v>
      </c>
      <c r="J25" s="15">
        <v>30000</v>
      </c>
      <c r="K25" s="15">
        <f t="shared" si="1"/>
        <v>150000</v>
      </c>
      <c r="L25" s="91" t="s">
        <v>85</v>
      </c>
      <c r="M25" s="84" t="s">
        <v>13</v>
      </c>
    </row>
    <row r="26" spans="1:13" ht="63.75" x14ac:dyDescent="0.2">
      <c r="A26" s="14" t="s">
        <v>40</v>
      </c>
      <c r="B26" s="16">
        <v>20104</v>
      </c>
      <c r="C26" s="17" t="s">
        <v>28</v>
      </c>
      <c r="D26" s="17" t="s">
        <v>61</v>
      </c>
      <c r="E26" s="17" t="s">
        <v>413</v>
      </c>
      <c r="F26" s="17" t="s">
        <v>423</v>
      </c>
      <c r="G26" s="25" t="s">
        <v>96</v>
      </c>
      <c r="H26" s="16" t="s">
        <v>41</v>
      </c>
      <c r="I26" s="16">
        <v>5</v>
      </c>
      <c r="J26" s="15">
        <v>10000</v>
      </c>
      <c r="K26" s="15">
        <f t="shared" si="1"/>
        <v>50000</v>
      </c>
      <c r="L26" s="91" t="s">
        <v>85</v>
      </c>
      <c r="M26" s="84" t="s">
        <v>13</v>
      </c>
    </row>
    <row r="27" spans="1:13" ht="63.75" x14ac:dyDescent="0.2">
      <c r="A27" s="14" t="s">
        <v>40</v>
      </c>
      <c r="B27" s="16">
        <v>20104</v>
      </c>
      <c r="C27" s="17" t="s">
        <v>28</v>
      </c>
      <c r="D27" s="17" t="s">
        <v>61</v>
      </c>
      <c r="E27" s="17" t="s">
        <v>413</v>
      </c>
      <c r="F27" s="17" t="s">
        <v>424</v>
      </c>
      <c r="G27" s="25" t="s">
        <v>97</v>
      </c>
      <c r="H27" s="16" t="s">
        <v>41</v>
      </c>
      <c r="I27" s="16">
        <v>5</v>
      </c>
      <c r="J27" s="15">
        <v>10000</v>
      </c>
      <c r="K27" s="15">
        <f t="shared" si="1"/>
        <v>50000</v>
      </c>
      <c r="L27" s="91" t="s">
        <v>85</v>
      </c>
      <c r="M27" s="84" t="s">
        <v>13</v>
      </c>
    </row>
    <row r="28" spans="1:13" ht="63.75" x14ac:dyDescent="0.2">
      <c r="A28" s="14" t="s">
        <v>40</v>
      </c>
      <c r="B28" s="16">
        <v>20104</v>
      </c>
      <c r="C28" s="17" t="s">
        <v>28</v>
      </c>
      <c r="D28" s="17" t="s">
        <v>61</v>
      </c>
      <c r="E28" s="17" t="s">
        <v>413</v>
      </c>
      <c r="F28" s="17" t="s">
        <v>425</v>
      </c>
      <c r="G28" s="25" t="s">
        <v>98</v>
      </c>
      <c r="H28" s="16" t="s">
        <v>41</v>
      </c>
      <c r="I28" s="16">
        <v>5</v>
      </c>
      <c r="J28" s="15">
        <v>10000</v>
      </c>
      <c r="K28" s="15">
        <f t="shared" si="1"/>
        <v>50000</v>
      </c>
      <c r="L28" s="91" t="s">
        <v>85</v>
      </c>
      <c r="M28" s="84" t="s">
        <v>13</v>
      </c>
    </row>
    <row r="29" spans="1:13" ht="51" x14ac:dyDescent="0.2">
      <c r="A29" s="14" t="s">
        <v>40</v>
      </c>
      <c r="B29" s="16">
        <v>20104</v>
      </c>
      <c r="C29" s="17" t="s">
        <v>28</v>
      </c>
      <c r="D29" s="17" t="s">
        <v>102</v>
      </c>
      <c r="E29" s="17" t="s">
        <v>418</v>
      </c>
      <c r="F29" s="17" t="s">
        <v>426</v>
      </c>
      <c r="G29" s="28" t="s">
        <v>99</v>
      </c>
      <c r="H29" s="16" t="s">
        <v>41</v>
      </c>
      <c r="I29" s="16">
        <v>5</v>
      </c>
      <c r="J29" s="15">
        <v>50000</v>
      </c>
      <c r="K29" s="15">
        <f t="shared" si="1"/>
        <v>250000</v>
      </c>
      <c r="L29" s="91" t="s">
        <v>85</v>
      </c>
      <c r="M29" s="84" t="s">
        <v>13</v>
      </c>
    </row>
    <row r="30" spans="1:13" ht="51" x14ac:dyDescent="0.2">
      <c r="A30" s="14" t="s">
        <v>40</v>
      </c>
      <c r="B30" s="16">
        <v>20104</v>
      </c>
      <c r="C30" s="17" t="s">
        <v>28</v>
      </c>
      <c r="D30" s="17" t="s">
        <v>102</v>
      </c>
      <c r="E30" s="17" t="s">
        <v>418</v>
      </c>
      <c r="F30" s="17" t="s">
        <v>427</v>
      </c>
      <c r="G30" s="28" t="s">
        <v>100</v>
      </c>
      <c r="H30" s="16" t="s">
        <v>41</v>
      </c>
      <c r="I30" s="16">
        <v>5</v>
      </c>
      <c r="J30" s="15">
        <v>50000</v>
      </c>
      <c r="K30" s="15">
        <f t="shared" si="1"/>
        <v>250000</v>
      </c>
      <c r="L30" s="91" t="s">
        <v>85</v>
      </c>
      <c r="M30" s="84" t="s">
        <v>13</v>
      </c>
    </row>
    <row r="31" spans="1:13" ht="51" x14ac:dyDescent="0.2">
      <c r="A31" s="14" t="s">
        <v>40</v>
      </c>
      <c r="B31" s="16">
        <v>20104</v>
      </c>
      <c r="C31" s="17" t="s">
        <v>28</v>
      </c>
      <c r="D31" s="17" t="s">
        <v>102</v>
      </c>
      <c r="E31" s="17" t="s">
        <v>418</v>
      </c>
      <c r="F31" s="17" t="s">
        <v>428</v>
      </c>
      <c r="G31" s="28" t="s">
        <v>101</v>
      </c>
      <c r="H31" s="16" t="s">
        <v>41</v>
      </c>
      <c r="I31" s="16">
        <v>5</v>
      </c>
      <c r="J31" s="15">
        <v>50000</v>
      </c>
      <c r="K31" s="15">
        <f t="shared" si="1"/>
        <v>250000</v>
      </c>
      <c r="L31" s="91" t="s">
        <v>85</v>
      </c>
      <c r="M31" s="84" t="s">
        <v>13</v>
      </c>
    </row>
    <row r="32" spans="1:13" ht="51" x14ac:dyDescent="0.2">
      <c r="A32" s="14" t="s">
        <v>40</v>
      </c>
      <c r="B32" s="16">
        <v>20104</v>
      </c>
      <c r="C32" s="17" t="s">
        <v>28</v>
      </c>
      <c r="D32" s="17" t="s">
        <v>102</v>
      </c>
      <c r="E32" s="17" t="s">
        <v>413</v>
      </c>
      <c r="F32" s="17" t="s">
        <v>429</v>
      </c>
      <c r="G32" s="25" t="s">
        <v>62</v>
      </c>
      <c r="H32" s="16" t="s">
        <v>41</v>
      </c>
      <c r="I32" s="16">
        <v>5</v>
      </c>
      <c r="J32" s="15">
        <v>40000</v>
      </c>
      <c r="K32" s="15">
        <f t="shared" si="1"/>
        <v>200000</v>
      </c>
      <c r="L32" s="91" t="s">
        <v>85</v>
      </c>
      <c r="M32" s="84" t="s">
        <v>13</v>
      </c>
    </row>
    <row r="33" spans="1:13" ht="38.25" x14ac:dyDescent="0.2">
      <c r="A33" s="14" t="s">
        <v>40</v>
      </c>
      <c r="B33" s="16">
        <v>20104</v>
      </c>
      <c r="C33" s="17" t="s">
        <v>28</v>
      </c>
      <c r="D33" s="17" t="s">
        <v>102</v>
      </c>
      <c r="E33" s="17" t="s">
        <v>413</v>
      </c>
      <c r="F33" s="17" t="s">
        <v>430</v>
      </c>
      <c r="G33" s="25" t="s">
        <v>107</v>
      </c>
      <c r="H33" s="16" t="s">
        <v>41</v>
      </c>
      <c r="I33" s="16">
        <v>5</v>
      </c>
      <c r="J33" s="15">
        <v>40000</v>
      </c>
      <c r="K33" s="15">
        <f t="shared" si="1"/>
        <v>200000</v>
      </c>
      <c r="L33" s="91" t="s">
        <v>85</v>
      </c>
      <c r="M33" s="84" t="s">
        <v>13</v>
      </c>
    </row>
    <row r="34" spans="1:13" ht="51" x14ac:dyDescent="0.2">
      <c r="A34" s="14" t="s">
        <v>40</v>
      </c>
      <c r="B34" s="16">
        <v>20104</v>
      </c>
      <c r="C34" s="17" t="s">
        <v>28</v>
      </c>
      <c r="D34" s="17" t="s">
        <v>102</v>
      </c>
      <c r="E34" s="17" t="s">
        <v>413</v>
      </c>
      <c r="F34" s="17" t="s">
        <v>431</v>
      </c>
      <c r="G34" s="25" t="s">
        <v>108</v>
      </c>
      <c r="H34" s="16" t="s">
        <v>41</v>
      </c>
      <c r="I34" s="16">
        <v>5</v>
      </c>
      <c r="J34" s="15">
        <v>40000</v>
      </c>
      <c r="K34" s="15">
        <f t="shared" si="1"/>
        <v>200000</v>
      </c>
      <c r="L34" s="91" t="s">
        <v>85</v>
      </c>
      <c r="M34" s="84" t="s">
        <v>13</v>
      </c>
    </row>
    <row r="35" spans="1:13" ht="51" x14ac:dyDescent="0.2">
      <c r="A35" s="14" t="s">
        <v>40</v>
      </c>
      <c r="B35" s="16">
        <v>20104</v>
      </c>
      <c r="C35" s="17" t="s">
        <v>28</v>
      </c>
      <c r="D35" s="17" t="s">
        <v>102</v>
      </c>
      <c r="E35" s="17" t="s">
        <v>413</v>
      </c>
      <c r="F35" s="17" t="s">
        <v>432</v>
      </c>
      <c r="G35" s="25" t="s">
        <v>109</v>
      </c>
      <c r="H35" s="16" t="s">
        <v>41</v>
      </c>
      <c r="I35" s="16">
        <v>5</v>
      </c>
      <c r="J35" s="15">
        <v>40000</v>
      </c>
      <c r="K35" s="15">
        <f t="shared" si="1"/>
        <v>200000</v>
      </c>
      <c r="L35" s="91" t="s">
        <v>85</v>
      </c>
      <c r="M35" s="84" t="s">
        <v>13</v>
      </c>
    </row>
    <row r="36" spans="1:13" ht="38.25" x14ac:dyDescent="0.2">
      <c r="A36" s="14" t="s">
        <v>40</v>
      </c>
      <c r="B36" s="16">
        <v>20104</v>
      </c>
      <c r="C36" s="17" t="s">
        <v>28</v>
      </c>
      <c r="D36" s="17" t="s">
        <v>102</v>
      </c>
      <c r="E36" s="17" t="s">
        <v>413</v>
      </c>
      <c r="F36" s="17" t="s">
        <v>433</v>
      </c>
      <c r="G36" s="25" t="s">
        <v>110</v>
      </c>
      <c r="H36" s="16" t="s">
        <v>41</v>
      </c>
      <c r="I36" s="16">
        <v>5</v>
      </c>
      <c r="J36" s="15">
        <v>40000</v>
      </c>
      <c r="K36" s="15">
        <f t="shared" si="1"/>
        <v>200000</v>
      </c>
      <c r="L36" s="91" t="s">
        <v>85</v>
      </c>
      <c r="M36" s="84" t="s">
        <v>13</v>
      </c>
    </row>
    <row r="37" spans="1:13" ht="51" x14ac:dyDescent="0.2">
      <c r="A37" s="14" t="s">
        <v>40</v>
      </c>
      <c r="B37" s="16">
        <v>20104</v>
      </c>
      <c r="C37" s="17" t="s">
        <v>28</v>
      </c>
      <c r="D37" s="17" t="s">
        <v>102</v>
      </c>
      <c r="E37" s="17" t="s">
        <v>413</v>
      </c>
      <c r="F37" s="17" t="s">
        <v>434</v>
      </c>
      <c r="G37" s="25" t="s">
        <v>63</v>
      </c>
      <c r="H37" s="16" t="s">
        <v>41</v>
      </c>
      <c r="I37" s="16">
        <v>5</v>
      </c>
      <c r="J37" s="15">
        <v>40000</v>
      </c>
      <c r="K37" s="15">
        <f t="shared" si="1"/>
        <v>200000</v>
      </c>
      <c r="L37" s="91" t="s">
        <v>85</v>
      </c>
      <c r="M37" s="84" t="s">
        <v>13</v>
      </c>
    </row>
    <row r="38" spans="1:13" ht="38.25" x14ac:dyDescent="0.2">
      <c r="A38" s="5" t="s">
        <v>40</v>
      </c>
      <c r="B38" s="16">
        <v>20104</v>
      </c>
      <c r="C38" s="17" t="s">
        <v>16</v>
      </c>
      <c r="D38" s="17" t="s">
        <v>52</v>
      </c>
      <c r="E38" s="17" t="s">
        <v>435</v>
      </c>
      <c r="F38" s="17" t="s">
        <v>436</v>
      </c>
      <c r="G38" s="29" t="s">
        <v>43</v>
      </c>
      <c r="H38" s="16" t="s">
        <v>41</v>
      </c>
      <c r="I38" s="16">
        <v>6</v>
      </c>
      <c r="J38" s="15">
        <v>25000</v>
      </c>
      <c r="K38" s="15">
        <f t="shared" si="1"/>
        <v>150000</v>
      </c>
      <c r="L38" s="91" t="s">
        <v>85</v>
      </c>
      <c r="M38" s="84" t="s">
        <v>13</v>
      </c>
    </row>
    <row r="39" spans="1:13" ht="38.25" x14ac:dyDescent="0.2">
      <c r="A39" s="14" t="s">
        <v>40</v>
      </c>
      <c r="B39" s="20">
        <v>20199</v>
      </c>
      <c r="C39" s="17">
        <v>190</v>
      </c>
      <c r="D39" s="17" t="s">
        <v>48</v>
      </c>
      <c r="E39" s="17" t="s">
        <v>364</v>
      </c>
      <c r="F39" s="17" t="s">
        <v>437</v>
      </c>
      <c r="G39" s="18" t="s">
        <v>111</v>
      </c>
      <c r="H39" s="16" t="s">
        <v>41</v>
      </c>
      <c r="I39" s="16">
        <v>1</v>
      </c>
      <c r="J39" s="19">
        <v>100000</v>
      </c>
      <c r="K39" s="15">
        <f t="shared" si="1"/>
        <v>100000</v>
      </c>
      <c r="L39" s="91" t="s">
        <v>85</v>
      </c>
      <c r="M39" s="84" t="s">
        <v>13</v>
      </c>
    </row>
    <row r="40" spans="1:13" ht="38.25" x14ac:dyDescent="0.2">
      <c r="A40" s="14" t="s">
        <v>40</v>
      </c>
      <c r="B40" s="20">
        <v>20301</v>
      </c>
      <c r="C40" s="17" t="s">
        <v>35</v>
      </c>
      <c r="D40" s="17" t="s">
        <v>49</v>
      </c>
      <c r="E40" s="17" t="s">
        <v>438</v>
      </c>
      <c r="F40" s="17" t="s">
        <v>439</v>
      </c>
      <c r="G40" s="18" t="s">
        <v>112</v>
      </c>
      <c r="H40" s="16" t="s">
        <v>42</v>
      </c>
      <c r="I40" s="16">
        <v>1</v>
      </c>
      <c r="J40" s="19">
        <v>600000</v>
      </c>
      <c r="K40" s="15">
        <f t="shared" si="1"/>
        <v>600000</v>
      </c>
      <c r="L40" s="91" t="s">
        <v>85</v>
      </c>
      <c r="M40" s="84" t="s">
        <v>13</v>
      </c>
    </row>
    <row r="41" spans="1:13" ht="38.25" x14ac:dyDescent="0.2">
      <c r="A41" s="14" t="s">
        <v>40</v>
      </c>
      <c r="B41" s="20">
        <v>20302</v>
      </c>
      <c r="C41" s="17" t="s">
        <v>18</v>
      </c>
      <c r="D41" s="17" t="s">
        <v>25</v>
      </c>
      <c r="E41" s="17" t="s">
        <v>440</v>
      </c>
      <c r="F41" s="17" t="s">
        <v>358</v>
      </c>
      <c r="G41" s="18" t="s">
        <v>113</v>
      </c>
      <c r="H41" s="16" t="s">
        <v>41</v>
      </c>
      <c r="I41" s="16">
        <v>1</v>
      </c>
      <c r="J41" s="19">
        <v>600000</v>
      </c>
      <c r="K41" s="15">
        <f t="shared" si="1"/>
        <v>600000</v>
      </c>
      <c r="L41" s="91" t="s">
        <v>85</v>
      </c>
      <c r="M41" s="84" t="s">
        <v>13</v>
      </c>
    </row>
    <row r="42" spans="1:13" ht="38.25" x14ac:dyDescent="0.2">
      <c r="A42" s="14" t="s">
        <v>40</v>
      </c>
      <c r="B42" s="20">
        <v>20303</v>
      </c>
      <c r="C42" s="17" t="s">
        <v>32</v>
      </c>
      <c r="D42" s="17" t="s">
        <v>19</v>
      </c>
      <c r="E42" s="17" t="s">
        <v>441</v>
      </c>
      <c r="F42" s="17" t="s">
        <v>442</v>
      </c>
      <c r="G42" s="18" t="s">
        <v>114</v>
      </c>
      <c r="H42" s="16" t="s">
        <v>42</v>
      </c>
      <c r="I42" s="16">
        <v>1</v>
      </c>
      <c r="J42" s="19">
        <v>150000</v>
      </c>
      <c r="K42" s="15">
        <f t="shared" si="1"/>
        <v>150000</v>
      </c>
      <c r="L42" s="91" t="s">
        <v>85</v>
      </c>
      <c r="M42" s="84" t="s">
        <v>13</v>
      </c>
    </row>
    <row r="43" spans="1:13" ht="38.25" x14ac:dyDescent="0.2">
      <c r="A43" s="14" t="s">
        <v>40</v>
      </c>
      <c r="B43" s="20">
        <v>20304</v>
      </c>
      <c r="C43" s="17" t="s">
        <v>50</v>
      </c>
      <c r="D43" s="17" t="s">
        <v>22</v>
      </c>
      <c r="E43" s="17" t="s">
        <v>443</v>
      </c>
      <c r="F43" s="17" t="s">
        <v>444</v>
      </c>
      <c r="G43" s="18" t="s">
        <v>115</v>
      </c>
      <c r="H43" s="16" t="s">
        <v>41</v>
      </c>
      <c r="I43" s="16">
        <v>1</v>
      </c>
      <c r="J43" s="19">
        <v>1000000</v>
      </c>
      <c r="K43" s="15">
        <f t="shared" si="1"/>
        <v>1000000</v>
      </c>
      <c r="L43" s="91" t="s">
        <v>85</v>
      </c>
      <c r="M43" s="84" t="s">
        <v>13</v>
      </c>
    </row>
    <row r="44" spans="1:13" ht="38.25" x14ac:dyDescent="0.2">
      <c r="A44" s="14" t="s">
        <v>40</v>
      </c>
      <c r="B44" s="20">
        <v>20305</v>
      </c>
      <c r="C44" s="16">
        <v>165</v>
      </c>
      <c r="D44" s="17" t="s">
        <v>26</v>
      </c>
      <c r="E44" s="17" t="s">
        <v>445</v>
      </c>
      <c r="F44" s="17" t="s">
        <v>446</v>
      </c>
      <c r="G44" s="18" t="s">
        <v>116</v>
      </c>
      <c r="H44" s="16" t="s">
        <v>42</v>
      </c>
      <c r="I44" s="16">
        <v>1</v>
      </c>
      <c r="J44" s="19">
        <v>100000</v>
      </c>
      <c r="K44" s="15">
        <f t="shared" si="1"/>
        <v>100000</v>
      </c>
      <c r="L44" s="91" t="s">
        <v>85</v>
      </c>
      <c r="M44" s="84" t="s">
        <v>13</v>
      </c>
    </row>
    <row r="45" spans="1:13" ht="38.25" x14ac:dyDescent="0.2">
      <c r="A45" s="14" t="s">
        <v>40</v>
      </c>
      <c r="B45" s="20">
        <v>20306</v>
      </c>
      <c r="C45" s="17" t="s">
        <v>14</v>
      </c>
      <c r="D45" s="17" t="s">
        <v>22</v>
      </c>
      <c r="E45" s="17" t="s">
        <v>447</v>
      </c>
      <c r="F45" s="17" t="s">
        <v>448</v>
      </c>
      <c r="G45" s="18" t="s">
        <v>117</v>
      </c>
      <c r="H45" s="16" t="s">
        <v>41</v>
      </c>
      <c r="I45" s="16">
        <v>1</v>
      </c>
      <c r="J45" s="19">
        <v>600000</v>
      </c>
      <c r="K45" s="15">
        <f t="shared" si="1"/>
        <v>600000</v>
      </c>
      <c r="L45" s="91" t="s">
        <v>85</v>
      </c>
      <c r="M45" s="84" t="s">
        <v>13</v>
      </c>
    </row>
    <row r="46" spans="1:13" ht="38.25" x14ac:dyDescent="0.2">
      <c r="A46" s="14" t="s">
        <v>40</v>
      </c>
      <c r="B46" s="20">
        <v>20399</v>
      </c>
      <c r="C46" s="16">
        <v>145</v>
      </c>
      <c r="D46" s="17" t="s">
        <v>22</v>
      </c>
      <c r="E46" s="17" t="s">
        <v>449</v>
      </c>
      <c r="F46" s="17" t="s">
        <v>450</v>
      </c>
      <c r="G46" s="18" t="s">
        <v>118</v>
      </c>
      <c r="H46" s="16" t="s">
        <v>42</v>
      </c>
      <c r="I46" s="16">
        <v>1</v>
      </c>
      <c r="J46" s="19">
        <v>1000000</v>
      </c>
      <c r="K46" s="15">
        <f t="shared" si="1"/>
        <v>1000000</v>
      </c>
      <c r="L46" s="91" t="s">
        <v>85</v>
      </c>
      <c r="M46" s="84" t="s">
        <v>13</v>
      </c>
    </row>
    <row r="47" spans="1:13" ht="38.25" x14ac:dyDescent="0.2">
      <c r="A47" s="14" t="s">
        <v>40</v>
      </c>
      <c r="B47" s="20">
        <v>20401</v>
      </c>
      <c r="C47" s="17" t="s">
        <v>32</v>
      </c>
      <c r="D47" s="17" t="s">
        <v>36</v>
      </c>
      <c r="E47" s="17" t="s">
        <v>451</v>
      </c>
      <c r="F47" s="17" t="s">
        <v>452</v>
      </c>
      <c r="G47" s="18" t="s">
        <v>119</v>
      </c>
      <c r="H47" s="16" t="s">
        <v>41</v>
      </c>
      <c r="I47" s="16">
        <v>1</v>
      </c>
      <c r="J47" s="19">
        <v>150000</v>
      </c>
      <c r="K47" s="15">
        <f t="shared" si="1"/>
        <v>150000</v>
      </c>
      <c r="L47" s="91" t="s">
        <v>85</v>
      </c>
      <c r="M47" s="84" t="s">
        <v>13</v>
      </c>
    </row>
    <row r="48" spans="1:13" ht="38.25" x14ac:dyDescent="0.2">
      <c r="A48" s="14" t="s">
        <v>40</v>
      </c>
      <c r="B48" s="16">
        <v>20401</v>
      </c>
      <c r="C48" s="17" t="s">
        <v>37</v>
      </c>
      <c r="D48" s="17" t="s">
        <v>68</v>
      </c>
      <c r="E48" s="17" t="s">
        <v>453</v>
      </c>
      <c r="F48" s="17" t="s">
        <v>454</v>
      </c>
      <c r="G48" s="18" t="s">
        <v>69</v>
      </c>
      <c r="H48" s="16" t="s">
        <v>41</v>
      </c>
      <c r="I48" s="16">
        <v>5</v>
      </c>
      <c r="J48" s="15">
        <v>2000</v>
      </c>
      <c r="K48" s="15">
        <f t="shared" si="1"/>
        <v>10000</v>
      </c>
      <c r="L48" s="91" t="s">
        <v>85</v>
      </c>
      <c r="M48" s="84" t="s">
        <v>13</v>
      </c>
    </row>
    <row r="49" spans="1:13" ht="38.25" x14ac:dyDescent="0.2">
      <c r="A49" s="14" t="s">
        <v>40</v>
      </c>
      <c r="B49" s="16">
        <v>20401</v>
      </c>
      <c r="C49" s="17" t="s">
        <v>16</v>
      </c>
      <c r="D49" s="17" t="s">
        <v>70</v>
      </c>
      <c r="E49" s="17" t="s">
        <v>455</v>
      </c>
      <c r="F49" s="17" t="s">
        <v>456</v>
      </c>
      <c r="G49" s="18" t="s">
        <v>71</v>
      </c>
      <c r="H49" s="16" t="s">
        <v>41</v>
      </c>
      <c r="I49" s="16">
        <v>5</v>
      </c>
      <c r="J49" s="15">
        <v>3000</v>
      </c>
      <c r="K49" s="15">
        <f t="shared" si="1"/>
        <v>15000</v>
      </c>
      <c r="L49" s="91" t="s">
        <v>85</v>
      </c>
      <c r="M49" s="84" t="s">
        <v>13</v>
      </c>
    </row>
    <row r="50" spans="1:13" ht="51" x14ac:dyDescent="0.2">
      <c r="A50" s="14" t="s">
        <v>40</v>
      </c>
      <c r="B50" s="16">
        <v>20401</v>
      </c>
      <c r="C50" s="17" t="s">
        <v>80</v>
      </c>
      <c r="D50" s="17" t="s">
        <v>22</v>
      </c>
      <c r="E50" s="17" t="s">
        <v>457</v>
      </c>
      <c r="F50" s="17" t="s">
        <v>458</v>
      </c>
      <c r="G50" s="25" t="s">
        <v>76</v>
      </c>
      <c r="H50" s="16" t="s">
        <v>41</v>
      </c>
      <c r="I50" s="16">
        <v>50</v>
      </c>
      <c r="J50" s="15">
        <v>500</v>
      </c>
      <c r="K50" s="15">
        <f t="shared" si="1"/>
        <v>25000</v>
      </c>
      <c r="L50" s="91" t="s">
        <v>85</v>
      </c>
      <c r="M50" s="84" t="s">
        <v>13</v>
      </c>
    </row>
    <row r="51" spans="1:13" ht="38.25" x14ac:dyDescent="0.2">
      <c r="A51" s="14" t="s">
        <v>40</v>
      </c>
      <c r="B51" s="20">
        <v>20402</v>
      </c>
      <c r="C51" s="16">
        <v>900</v>
      </c>
      <c r="D51" s="17" t="s">
        <v>56</v>
      </c>
      <c r="E51" s="17" t="s">
        <v>459</v>
      </c>
      <c r="F51" s="17" t="s">
        <v>460</v>
      </c>
      <c r="G51" s="18" t="s">
        <v>120</v>
      </c>
      <c r="H51" s="16" t="s">
        <v>42</v>
      </c>
      <c r="I51" s="16">
        <v>1</v>
      </c>
      <c r="J51" s="19">
        <v>700000</v>
      </c>
      <c r="K51" s="15">
        <f t="shared" si="1"/>
        <v>700000</v>
      </c>
      <c r="L51" s="91" t="s">
        <v>85</v>
      </c>
      <c r="M51" s="84" t="s">
        <v>13</v>
      </c>
    </row>
    <row r="52" spans="1:13" s="12" customFormat="1" ht="38.25" x14ac:dyDescent="0.2">
      <c r="A52" s="14" t="s">
        <v>40</v>
      </c>
      <c r="B52" s="16">
        <v>29901</v>
      </c>
      <c r="C52" s="17" t="s">
        <v>34</v>
      </c>
      <c r="D52" s="17" t="s">
        <v>39</v>
      </c>
      <c r="E52" s="17" t="s">
        <v>461</v>
      </c>
      <c r="F52" s="17" t="s">
        <v>462</v>
      </c>
      <c r="G52" s="18" t="s">
        <v>67</v>
      </c>
      <c r="H52" s="16" t="s">
        <v>41</v>
      </c>
      <c r="I52" s="16">
        <v>20</v>
      </c>
      <c r="J52" s="15">
        <v>600</v>
      </c>
      <c r="K52" s="15">
        <f t="shared" si="1"/>
        <v>12000</v>
      </c>
      <c r="L52" s="91" t="s">
        <v>85</v>
      </c>
      <c r="M52" s="84" t="s">
        <v>13</v>
      </c>
    </row>
    <row r="53" spans="1:13" s="12" customFormat="1" ht="89.25" x14ac:dyDescent="0.2">
      <c r="A53" s="14" t="s">
        <v>40</v>
      </c>
      <c r="B53" s="16">
        <v>29901</v>
      </c>
      <c r="C53" s="17" t="s">
        <v>38</v>
      </c>
      <c r="D53" s="17" t="s">
        <v>31</v>
      </c>
      <c r="E53" s="17" t="s">
        <v>360</v>
      </c>
      <c r="F53" s="17" t="s">
        <v>463</v>
      </c>
      <c r="G53" s="25" t="s">
        <v>75</v>
      </c>
      <c r="H53" s="16" t="s">
        <v>41</v>
      </c>
      <c r="I53" s="16">
        <v>20</v>
      </c>
      <c r="J53" s="15">
        <v>1500</v>
      </c>
      <c r="K53" s="15">
        <f t="shared" si="1"/>
        <v>30000</v>
      </c>
      <c r="L53" s="91" t="s">
        <v>85</v>
      </c>
      <c r="M53" s="84" t="s">
        <v>13</v>
      </c>
    </row>
    <row r="54" spans="1:13" s="12" customFormat="1" ht="63.75" x14ac:dyDescent="0.2">
      <c r="A54" s="14" t="s">
        <v>40</v>
      </c>
      <c r="B54" s="16">
        <v>29901</v>
      </c>
      <c r="C54" s="17" t="s">
        <v>34</v>
      </c>
      <c r="D54" s="17" t="s">
        <v>36</v>
      </c>
      <c r="E54" s="17" t="s">
        <v>464</v>
      </c>
      <c r="F54" s="17" t="s">
        <v>465</v>
      </c>
      <c r="G54" s="25" t="s">
        <v>77</v>
      </c>
      <c r="H54" s="16" t="s">
        <v>41</v>
      </c>
      <c r="I54" s="16">
        <v>20</v>
      </c>
      <c r="J54" s="15">
        <v>500</v>
      </c>
      <c r="K54" s="15">
        <f t="shared" si="1"/>
        <v>10000</v>
      </c>
      <c r="L54" s="91" t="s">
        <v>85</v>
      </c>
      <c r="M54" s="84" t="s">
        <v>13</v>
      </c>
    </row>
    <row r="55" spans="1:13" s="12" customFormat="1" ht="51" x14ac:dyDescent="0.2">
      <c r="A55" s="14" t="s">
        <v>40</v>
      </c>
      <c r="B55" s="16">
        <v>29901</v>
      </c>
      <c r="C55" s="17" t="s">
        <v>34</v>
      </c>
      <c r="D55" s="17" t="s">
        <v>15</v>
      </c>
      <c r="E55" s="17" t="s">
        <v>464</v>
      </c>
      <c r="F55" s="17" t="s">
        <v>465</v>
      </c>
      <c r="G55" s="25" t="s">
        <v>78</v>
      </c>
      <c r="H55" s="16" t="s">
        <v>41</v>
      </c>
      <c r="I55" s="16">
        <v>20</v>
      </c>
      <c r="J55" s="15">
        <v>1500</v>
      </c>
      <c r="K55" s="15">
        <f t="shared" si="1"/>
        <v>30000</v>
      </c>
      <c r="L55" s="91" t="s">
        <v>85</v>
      </c>
      <c r="M55" s="84" t="s">
        <v>13</v>
      </c>
    </row>
    <row r="56" spans="1:13" s="12" customFormat="1" ht="114.75" x14ac:dyDescent="0.2">
      <c r="A56" s="14" t="s">
        <v>40</v>
      </c>
      <c r="B56" s="16">
        <v>29901</v>
      </c>
      <c r="C56" s="17" t="s">
        <v>47</v>
      </c>
      <c r="D56" s="17" t="s">
        <v>22</v>
      </c>
      <c r="E56" s="17" t="s">
        <v>364</v>
      </c>
      <c r="F56" s="17" t="s">
        <v>466</v>
      </c>
      <c r="G56" s="25" t="s">
        <v>79</v>
      </c>
      <c r="H56" s="16" t="s">
        <v>41</v>
      </c>
      <c r="I56" s="16">
        <v>10</v>
      </c>
      <c r="J56" s="15">
        <v>3000</v>
      </c>
      <c r="K56" s="15">
        <f t="shared" si="1"/>
        <v>30000</v>
      </c>
      <c r="L56" s="91" t="s">
        <v>85</v>
      </c>
      <c r="M56" s="84" t="s">
        <v>13</v>
      </c>
    </row>
    <row r="57" spans="1:13" s="12" customFormat="1" ht="38.25" x14ac:dyDescent="0.2">
      <c r="A57" s="14" t="s">
        <v>40</v>
      </c>
      <c r="B57" s="16">
        <v>29901</v>
      </c>
      <c r="C57" s="17" t="s">
        <v>16</v>
      </c>
      <c r="D57" s="17" t="s">
        <v>29</v>
      </c>
      <c r="E57" s="17" t="s">
        <v>467</v>
      </c>
      <c r="F57" s="17" t="s">
        <v>468</v>
      </c>
      <c r="G57" s="25" t="s">
        <v>121</v>
      </c>
      <c r="H57" s="16" t="s">
        <v>41</v>
      </c>
      <c r="I57" s="16">
        <v>2</v>
      </c>
      <c r="J57" s="15">
        <v>5000</v>
      </c>
      <c r="K57" s="15">
        <f t="shared" si="1"/>
        <v>10000</v>
      </c>
      <c r="L57" s="91" t="s">
        <v>85</v>
      </c>
      <c r="M57" s="84" t="s">
        <v>13</v>
      </c>
    </row>
    <row r="58" spans="1:13" s="12" customFormat="1" ht="63.75" x14ac:dyDescent="0.2">
      <c r="A58" s="14" t="s">
        <v>40</v>
      </c>
      <c r="B58" s="16">
        <v>29901</v>
      </c>
      <c r="C58" s="17" t="s">
        <v>81</v>
      </c>
      <c r="D58" s="17" t="s">
        <v>17</v>
      </c>
      <c r="E58" s="17" t="s">
        <v>469</v>
      </c>
      <c r="F58" s="17" t="s">
        <v>470</v>
      </c>
      <c r="G58" s="25" t="s">
        <v>82</v>
      </c>
      <c r="H58" s="16" t="s">
        <v>41</v>
      </c>
      <c r="I58" s="16">
        <v>3</v>
      </c>
      <c r="J58" s="15">
        <v>15000</v>
      </c>
      <c r="K58" s="15">
        <f t="shared" si="1"/>
        <v>45000</v>
      </c>
      <c r="L58" s="91" t="s">
        <v>85</v>
      </c>
      <c r="M58" s="84" t="s">
        <v>13</v>
      </c>
    </row>
    <row r="59" spans="1:13" s="12" customFormat="1" ht="38.25" x14ac:dyDescent="0.2">
      <c r="A59" s="14" t="s">
        <v>40</v>
      </c>
      <c r="B59" s="16">
        <v>29901</v>
      </c>
      <c r="C59" s="17" t="s">
        <v>16</v>
      </c>
      <c r="D59" s="17" t="s">
        <v>58</v>
      </c>
      <c r="E59" s="17" t="s">
        <v>471</v>
      </c>
      <c r="F59" s="17" t="s">
        <v>472</v>
      </c>
      <c r="G59" s="14" t="s">
        <v>44</v>
      </c>
      <c r="H59" s="16" t="s">
        <v>41</v>
      </c>
      <c r="I59" s="16">
        <v>10</v>
      </c>
      <c r="J59" s="15">
        <v>9500</v>
      </c>
      <c r="K59" s="15">
        <f t="shared" si="1"/>
        <v>95000</v>
      </c>
      <c r="L59" s="91" t="s">
        <v>85</v>
      </c>
      <c r="M59" s="84" t="s">
        <v>13</v>
      </c>
    </row>
    <row r="60" spans="1:13" s="12" customFormat="1" ht="38.25" x14ac:dyDescent="0.2">
      <c r="A60" s="14" t="s">
        <v>40</v>
      </c>
      <c r="B60" s="20">
        <v>29901</v>
      </c>
      <c r="C60" s="16">
        <v>160</v>
      </c>
      <c r="D60" s="17" t="s">
        <v>22</v>
      </c>
      <c r="E60" s="17" t="s">
        <v>473</v>
      </c>
      <c r="F60" s="17" t="s">
        <v>474</v>
      </c>
      <c r="G60" s="18" t="s">
        <v>122</v>
      </c>
      <c r="H60" s="16" t="s">
        <v>41</v>
      </c>
      <c r="I60" s="16">
        <v>1</v>
      </c>
      <c r="J60" s="19">
        <v>38000</v>
      </c>
      <c r="K60" s="15">
        <f t="shared" si="1"/>
        <v>38000</v>
      </c>
      <c r="L60" s="91" t="s">
        <v>85</v>
      </c>
      <c r="M60" s="84" t="s">
        <v>13</v>
      </c>
    </row>
    <row r="61" spans="1:13" s="12" customFormat="1" ht="38.25" x14ac:dyDescent="0.2">
      <c r="A61" s="14" t="s">
        <v>40</v>
      </c>
      <c r="B61" s="20">
        <v>29903</v>
      </c>
      <c r="C61" s="16" t="s">
        <v>32</v>
      </c>
      <c r="D61" s="16" t="s">
        <v>57</v>
      </c>
      <c r="E61" s="17" t="s">
        <v>475</v>
      </c>
      <c r="F61" s="17" t="s">
        <v>476</v>
      </c>
      <c r="G61" s="18" t="s">
        <v>123</v>
      </c>
      <c r="H61" s="16" t="s">
        <v>41</v>
      </c>
      <c r="I61" s="16">
        <v>1</v>
      </c>
      <c r="J61" s="19">
        <v>130000</v>
      </c>
      <c r="K61" s="15">
        <f t="shared" si="1"/>
        <v>130000</v>
      </c>
      <c r="L61" s="91" t="s">
        <v>85</v>
      </c>
      <c r="M61" s="84" t="s">
        <v>13</v>
      </c>
    </row>
    <row r="62" spans="1:13" s="12" customFormat="1" ht="38.25" x14ac:dyDescent="0.2">
      <c r="A62" s="14" t="s">
        <v>40</v>
      </c>
      <c r="B62" s="16">
        <v>29903</v>
      </c>
      <c r="C62" s="17" t="s">
        <v>16</v>
      </c>
      <c r="D62" s="17" t="s">
        <v>52</v>
      </c>
      <c r="E62" s="17" t="s">
        <v>477</v>
      </c>
      <c r="F62" s="17" t="s">
        <v>477</v>
      </c>
      <c r="G62" s="14" t="s">
        <v>45</v>
      </c>
      <c r="H62" s="16" t="s">
        <v>41</v>
      </c>
      <c r="I62" s="16">
        <v>9</v>
      </c>
      <c r="J62" s="15">
        <v>15000</v>
      </c>
      <c r="K62" s="15">
        <f t="shared" si="1"/>
        <v>135000</v>
      </c>
      <c r="L62" s="91" t="s">
        <v>85</v>
      </c>
      <c r="M62" s="84" t="s">
        <v>13</v>
      </c>
    </row>
    <row r="63" spans="1:13" s="12" customFormat="1" ht="51" x14ac:dyDescent="0.2">
      <c r="A63" s="14" t="s">
        <v>40</v>
      </c>
      <c r="B63" s="16">
        <v>29903</v>
      </c>
      <c r="C63" s="17" t="s">
        <v>23</v>
      </c>
      <c r="D63" s="17" t="s">
        <v>27</v>
      </c>
      <c r="E63" s="17" t="s">
        <v>478</v>
      </c>
      <c r="F63" s="17" t="s">
        <v>479</v>
      </c>
      <c r="G63" s="18" t="s">
        <v>64</v>
      </c>
      <c r="H63" s="16" t="s">
        <v>41</v>
      </c>
      <c r="I63" s="16">
        <v>10</v>
      </c>
      <c r="J63" s="15">
        <v>12000</v>
      </c>
      <c r="K63" s="15">
        <f t="shared" si="1"/>
        <v>120000</v>
      </c>
      <c r="L63" s="91" t="s">
        <v>85</v>
      </c>
      <c r="M63" s="84" t="s">
        <v>13</v>
      </c>
    </row>
    <row r="64" spans="1:13" s="12" customFormat="1" ht="38.25" x14ac:dyDescent="0.2">
      <c r="A64" s="14" t="s">
        <v>40</v>
      </c>
      <c r="B64" s="16">
        <v>29903</v>
      </c>
      <c r="C64" s="17" t="s">
        <v>23</v>
      </c>
      <c r="D64" s="17" t="s">
        <v>65</v>
      </c>
      <c r="E64" s="17" t="s">
        <v>475</v>
      </c>
      <c r="F64" s="17" t="s">
        <v>476</v>
      </c>
      <c r="G64" s="18" t="s">
        <v>66</v>
      </c>
      <c r="H64" s="16" t="s">
        <v>41</v>
      </c>
      <c r="I64" s="16">
        <v>5</v>
      </c>
      <c r="J64" s="15">
        <v>3000</v>
      </c>
      <c r="K64" s="15">
        <f t="shared" si="1"/>
        <v>15000</v>
      </c>
      <c r="L64" s="91" t="s">
        <v>85</v>
      </c>
      <c r="M64" s="84" t="s">
        <v>13</v>
      </c>
    </row>
    <row r="65" spans="1:13" s="12" customFormat="1" ht="38.25" x14ac:dyDescent="0.2">
      <c r="A65" s="14" t="s">
        <v>40</v>
      </c>
      <c r="B65" s="20">
        <v>29904</v>
      </c>
      <c r="C65" s="16">
        <v>140</v>
      </c>
      <c r="D65" s="17" t="s">
        <v>22</v>
      </c>
      <c r="E65" s="17" t="s">
        <v>480</v>
      </c>
      <c r="F65" s="17" t="s">
        <v>481</v>
      </c>
      <c r="G65" s="18" t="s">
        <v>124</v>
      </c>
      <c r="H65" s="16" t="s">
        <v>41</v>
      </c>
      <c r="I65" s="16">
        <v>1</v>
      </c>
      <c r="J65" s="19">
        <v>350000</v>
      </c>
      <c r="K65" s="15">
        <f t="shared" si="1"/>
        <v>350000</v>
      </c>
      <c r="L65" s="91" t="s">
        <v>85</v>
      </c>
      <c r="M65" s="84" t="s">
        <v>13</v>
      </c>
    </row>
    <row r="66" spans="1:13" s="12" customFormat="1" ht="38.25" x14ac:dyDescent="0.2">
      <c r="A66" s="14" t="s">
        <v>40</v>
      </c>
      <c r="B66" s="20">
        <v>29905</v>
      </c>
      <c r="C66" s="16">
        <v>900</v>
      </c>
      <c r="D66" s="17" t="s">
        <v>31</v>
      </c>
      <c r="E66" s="17" t="s">
        <v>482</v>
      </c>
      <c r="F66" s="17" t="s">
        <v>483</v>
      </c>
      <c r="G66" s="18" t="s">
        <v>125</v>
      </c>
      <c r="H66" s="16" t="s">
        <v>41</v>
      </c>
      <c r="I66" s="16">
        <v>1</v>
      </c>
      <c r="J66" s="19">
        <v>200000</v>
      </c>
      <c r="K66" s="15">
        <f t="shared" si="1"/>
        <v>200000</v>
      </c>
      <c r="L66" s="91" t="s">
        <v>85</v>
      </c>
      <c r="M66" s="84" t="s">
        <v>13</v>
      </c>
    </row>
    <row r="67" spans="1:13" s="12" customFormat="1" ht="38.25" x14ac:dyDescent="0.2">
      <c r="A67" s="14" t="s">
        <v>40</v>
      </c>
      <c r="B67" s="20">
        <v>29906</v>
      </c>
      <c r="C67" s="16">
        <v>70</v>
      </c>
      <c r="D67" s="17" t="s">
        <v>59</v>
      </c>
      <c r="E67" s="17" t="s">
        <v>484</v>
      </c>
      <c r="F67" s="17" t="s">
        <v>485</v>
      </c>
      <c r="G67" s="18" t="s">
        <v>126</v>
      </c>
      <c r="H67" s="16" t="s">
        <v>41</v>
      </c>
      <c r="I67" s="16">
        <v>1</v>
      </c>
      <c r="J67" s="19">
        <v>560000</v>
      </c>
      <c r="K67" s="15">
        <f t="shared" si="1"/>
        <v>560000</v>
      </c>
      <c r="L67" s="91" t="s">
        <v>85</v>
      </c>
      <c r="M67" s="84" t="s">
        <v>13</v>
      </c>
    </row>
    <row r="68" spans="1:13" s="12" customFormat="1" ht="81.75" customHeight="1" x14ac:dyDescent="0.2">
      <c r="A68" s="14" t="s">
        <v>40</v>
      </c>
      <c r="B68" s="16">
        <v>29906</v>
      </c>
      <c r="C68" s="17" t="s">
        <v>30</v>
      </c>
      <c r="D68" s="17" t="s">
        <v>31</v>
      </c>
      <c r="E68" s="17" t="s">
        <v>486</v>
      </c>
      <c r="F68" s="17" t="s">
        <v>487</v>
      </c>
      <c r="G68" s="14" t="s">
        <v>72</v>
      </c>
      <c r="H68" s="16" t="s">
        <v>41</v>
      </c>
      <c r="I68" s="16">
        <v>20</v>
      </c>
      <c r="J68" s="15">
        <v>7000</v>
      </c>
      <c r="K68" s="15">
        <f t="shared" si="1"/>
        <v>140000</v>
      </c>
      <c r="L68" s="91" t="s">
        <v>85</v>
      </c>
      <c r="M68" s="84" t="s">
        <v>13</v>
      </c>
    </row>
    <row r="69" spans="1:13" s="12" customFormat="1" ht="103.5" customHeight="1" x14ac:dyDescent="0.2">
      <c r="A69" s="14" t="s">
        <v>40</v>
      </c>
      <c r="B69" s="16">
        <v>29906</v>
      </c>
      <c r="C69" s="17" t="s">
        <v>51</v>
      </c>
      <c r="D69" s="17" t="s">
        <v>15</v>
      </c>
      <c r="E69" s="17" t="s">
        <v>488</v>
      </c>
      <c r="F69" s="17" t="s">
        <v>489</v>
      </c>
      <c r="G69" s="18" t="s">
        <v>74</v>
      </c>
      <c r="H69" s="16" t="s">
        <v>41</v>
      </c>
      <c r="I69" s="16">
        <v>20</v>
      </c>
      <c r="J69" s="15">
        <v>7000</v>
      </c>
      <c r="K69" s="15">
        <f t="shared" si="1"/>
        <v>140000</v>
      </c>
      <c r="L69" s="91" t="s">
        <v>85</v>
      </c>
      <c r="M69" s="84" t="s">
        <v>13</v>
      </c>
    </row>
    <row r="70" spans="1:13" s="12" customFormat="1" ht="70.5" customHeight="1" x14ac:dyDescent="0.2">
      <c r="A70" s="14" t="s">
        <v>40</v>
      </c>
      <c r="B70" s="16">
        <v>29906</v>
      </c>
      <c r="C70" s="17" t="s">
        <v>23</v>
      </c>
      <c r="D70" s="17" t="s">
        <v>22</v>
      </c>
      <c r="E70" s="17" t="s">
        <v>490</v>
      </c>
      <c r="F70" s="17" t="s">
        <v>491</v>
      </c>
      <c r="G70" s="25" t="s">
        <v>73</v>
      </c>
      <c r="H70" s="16" t="s">
        <v>41</v>
      </c>
      <c r="I70" s="16">
        <v>20</v>
      </c>
      <c r="J70" s="15">
        <v>3000</v>
      </c>
      <c r="K70" s="15">
        <f t="shared" si="1"/>
        <v>60000</v>
      </c>
      <c r="L70" s="91" t="s">
        <v>85</v>
      </c>
      <c r="M70" s="84" t="s">
        <v>13</v>
      </c>
    </row>
    <row r="71" spans="1:13" s="12" customFormat="1" ht="38.25" x14ac:dyDescent="0.2">
      <c r="A71" s="14" t="s">
        <v>40</v>
      </c>
      <c r="B71" s="20">
        <v>29999</v>
      </c>
      <c r="C71" s="16">
        <v>120</v>
      </c>
      <c r="D71" s="17" t="s">
        <v>59</v>
      </c>
      <c r="E71" s="17" t="s">
        <v>480</v>
      </c>
      <c r="F71" s="17" t="s">
        <v>492</v>
      </c>
      <c r="G71" s="18" t="s">
        <v>127</v>
      </c>
      <c r="H71" s="16" t="s">
        <v>41</v>
      </c>
      <c r="I71" s="16">
        <v>1</v>
      </c>
      <c r="J71" s="19">
        <v>200000</v>
      </c>
      <c r="K71" s="15">
        <f t="shared" si="1"/>
        <v>200000</v>
      </c>
      <c r="L71" s="91" t="s">
        <v>85</v>
      </c>
      <c r="M71" s="84" t="s">
        <v>13</v>
      </c>
    </row>
    <row r="72" spans="1:13" s="12" customFormat="1" ht="38.25" x14ac:dyDescent="0.2">
      <c r="A72" s="14" t="s">
        <v>40</v>
      </c>
      <c r="B72" s="16">
        <v>50104</v>
      </c>
      <c r="C72" s="17" t="s">
        <v>16</v>
      </c>
      <c r="D72" s="17" t="s">
        <v>26</v>
      </c>
      <c r="E72" s="17" t="s">
        <v>493</v>
      </c>
      <c r="F72" s="17" t="s">
        <v>494</v>
      </c>
      <c r="G72" s="18" t="s">
        <v>129</v>
      </c>
      <c r="H72" s="16" t="s">
        <v>41</v>
      </c>
      <c r="I72" s="16">
        <v>1</v>
      </c>
      <c r="J72" s="15">
        <v>350000</v>
      </c>
      <c r="K72" s="15">
        <f t="shared" si="1"/>
        <v>350000</v>
      </c>
      <c r="L72" s="91" t="s">
        <v>85</v>
      </c>
      <c r="M72" s="84" t="s">
        <v>13</v>
      </c>
    </row>
    <row r="73" spans="1:13" s="31" customFormat="1" ht="38.25" x14ac:dyDescent="0.2">
      <c r="A73" s="14" t="s">
        <v>40</v>
      </c>
      <c r="B73" s="20">
        <v>50106</v>
      </c>
      <c r="C73" s="16">
        <v>150</v>
      </c>
      <c r="D73" s="17" t="s">
        <v>54</v>
      </c>
      <c r="E73" s="17" t="s">
        <v>495</v>
      </c>
      <c r="F73" s="17" t="s">
        <v>496</v>
      </c>
      <c r="G73" s="18" t="s">
        <v>130</v>
      </c>
      <c r="H73" s="16" t="s">
        <v>41</v>
      </c>
      <c r="I73" s="16">
        <v>1</v>
      </c>
      <c r="J73" s="19">
        <v>1000000</v>
      </c>
      <c r="K73" s="15">
        <f t="shared" si="1"/>
        <v>1000000</v>
      </c>
      <c r="L73" s="91" t="s">
        <v>85</v>
      </c>
      <c r="M73" s="84" t="s">
        <v>13</v>
      </c>
    </row>
    <row r="74" spans="1:13" ht="38.25" x14ac:dyDescent="0.2">
      <c r="A74" s="14" t="s">
        <v>40</v>
      </c>
      <c r="B74" s="16">
        <v>50201</v>
      </c>
      <c r="C74" s="17" t="s">
        <v>22</v>
      </c>
      <c r="D74" s="17" t="s">
        <v>22</v>
      </c>
      <c r="E74" s="17" t="s">
        <v>497</v>
      </c>
      <c r="F74" s="17" t="s">
        <v>498</v>
      </c>
      <c r="G74" s="18" t="s">
        <v>60</v>
      </c>
      <c r="H74" s="16" t="s">
        <v>41</v>
      </c>
      <c r="I74" s="16">
        <v>1</v>
      </c>
      <c r="J74" s="19">
        <v>238237028</v>
      </c>
      <c r="K74" s="15">
        <f t="shared" si="1"/>
        <v>238237028</v>
      </c>
      <c r="L74" s="91" t="s">
        <v>85</v>
      </c>
      <c r="M74" s="84" t="s">
        <v>13</v>
      </c>
    </row>
    <row r="75" spans="1:13" ht="43.5" customHeight="1" x14ac:dyDescent="0.2">
      <c r="A75" s="5" t="s">
        <v>40</v>
      </c>
      <c r="B75" s="16">
        <v>50201</v>
      </c>
      <c r="C75" s="17" t="s">
        <v>22</v>
      </c>
      <c r="D75" s="17" t="s">
        <v>22</v>
      </c>
      <c r="E75" s="17" t="s">
        <v>497</v>
      </c>
      <c r="F75" s="17" t="s">
        <v>498</v>
      </c>
      <c r="G75" s="18" t="s">
        <v>128</v>
      </c>
      <c r="H75" s="16" t="s">
        <v>41</v>
      </c>
      <c r="I75" s="16">
        <v>1</v>
      </c>
      <c r="J75" s="19">
        <v>4142986000</v>
      </c>
      <c r="K75" s="15">
        <f t="shared" si="1"/>
        <v>4142986000</v>
      </c>
      <c r="L75" s="91" t="s">
        <v>85</v>
      </c>
      <c r="M75" s="84" t="s">
        <v>13</v>
      </c>
    </row>
    <row r="76" spans="1:13" s="2" customFormat="1" ht="38.25" x14ac:dyDescent="0.25">
      <c r="A76" s="14" t="s">
        <v>40</v>
      </c>
      <c r="B76" s="20">
        <v>60299</v>
      </c>
      <c r="C76" s="17" t="s">
        <v>21</v>
      </c>
      <c r="D76" s="17" t="s">
        <v>53</v>
      </c>
      <c r="E76" s="17" t="s">
        <v>477</v>
      </c>
      <c r="F76" s="17" t="s">
        <v>477</v>
      </c>
      <c r="G76" s="18" t="s">
        <v>55</v>
      </c>
      <c r="H76" s="16" t="s">
        <v>41</v>
      </c>
      <c r="I76" s="16">
        <v>1</v>
      </c>
      <c r="J76" s="19">
        <v>15000000</v>
      </c>
      <c r="K76" s="15">
        <f t="shared" si="1"/>
        <v>15000000</v>
      </c>
      <c r="L76" s="91" t="s">
        <v>85</v>
      </c>
      <c r="M76" s="84" t="s">
        <v>13</v>
      </c>
    </row>
    <row r="77" spans="1:13" s="75" customFormat="1" ht="38.25" x14ac:dyDescent="0.2">
      <c r="A77" s="70" t="s">
        <v>132</v>
      </c>
      <c r="B77" s="71">
        <v>29904</v>
      </c>
      <c r="C77" s="72" t="s">
        <v>14</v>
      </c>
      <c r="D77" s="72" t="s">
        <v>54</v>
      </c>
      <c r="E77" s="72" t="s">
        <v>501</v>
      </c>
      <c r="F77" s="72" t="s">
        <v>502</v>
      </c>
      <c r="G77" s="70" t="s">
        <v>260</v>
      </c>
      <c r="H77" s="71" t="s">
        <v>42</v>
      </c>
      <c r="I77" s="73">
        <v>150</v>
      </c>
      <c r="J77" s="74">
        <v>3520</v>
      </c>
      <c r="K77" s="74">
        <f t="shared" ref="K77:K120" si="2">+I77*J77</f>
        <v>528000</v>
      </c>
      <c r="L77" s="51" t="s">
        <v>136</v>
      </c>
      <c r="M77" s="84" t="s">
        <v>13</v>
      </c>
    </row>
    <row r="78" spans="1:13" s="75" customFormat="1" ht="38.25" x14ac:dyDescent="0.2">
      <c r="A78" s="70" t="s">
        <v>132</v>
      </c>
      <c r="B78" s="71">
        <v>20301</v>
      </c>
      <c r="C78" s="72" t="s">
        <v>16</v>
      </c>
      <c r="D78" s="72" t="s">
        <v>261</v>
      </c>
      <c r="E78" s="72" t="s">
        <v>503</v>
      </c>
      <c r="F78" s="72" t="s">
        <v>504</v>
      </c>
      <c r="G78" s="70" t="s">
        <v>262</v>
      </c>
      <c r="H78" s="76" t="s">
        <v>42</v>
      </c>
      <c r="I78" s="73">
        <v>1</v>
      </c>
      <c r="J78" s="74">
        <v>152000</v>
      </c>
      <c r="K78" s="74">
        <f t="shared" si="2"/>
        <v>152000</v>
      </c>
      <c r="L78" s="51" t="s">
        <v>136</v>
      </c>
      <c r="M78" s="84" t="s">
        <v>13</v>
      </c>
    </row>
    <row r="79" spans="1:13" s="75" customFormat="1" ht="38.25" x14ac:dyDescent="0.2">
      <c r="A79" s="70" t="s">
        <v>132</v>
      </c>
      <c r="B79" s="71">
        <v>29904</v>
      </c>
      <c r="C79" s="72" t="s">
        <v>228</v>
      </c>
      <c r="D79" s="72" t="s">
        <v>17</v>
      </c>
      <c r="E79" s="72" t="s">
        <v>505</v>
      </c>
      <c r="F79" s="72" t="s">
        <v>506</v>
      </c>
      <c r="G79" s="77" t="s">
        <v>263</v>
      </c>
      <c r="H79" s="77" t="s">
        <v>264</v>
      </c>
      <c r="I79" s="77">
        <v>43</v>
      </c>
      <c r="J79" s="77">
        <v>3850</v>
      </c>
      <c r="K79" s="74">
        <f t="shared" si="2"/>
        <v>165550</v>
      </c>
      <c r="L79" s="51" t="s">
        <v>136</v>
      </c>
      <c r="M79" s="84" t="s">
        <v>13</v>
      </c>
    </row>
    <row r="80" spans="1:13" s="75" customFormat="1" ht="38.25" x14ac:dyDescent="0.2">
      <c r="A80" s="70" t="s">
        <v>132</v>
      </c>
      <c r="B80" s="71">
        <v>29904</v>
      </c>
      <c r="C80" s="72" t="s">
        <v>16</v>
      </c>
      <c r="D80" s="72" t="s">
        <v>265</v>
      </c>
      <c r="E80" s="72" t="s">
        <v>507</v>
      </c>
      <c r="F80" s="72" t="s">
        <v>508</v>
      </c>
      <c r="G80" s="77" t="s">
        <v>266</v>
      </c>
      <c r="H80" s="77" t="s">
        <v>264</v>
      </c>
      <c r="I80" s="77">
        <v>129</v>
      </c>
      <c r="J80" s="77">
        <v>3410</v>
      </c>
      <c r="K80" s="74">
        <f t="shared" si="2"/>
        <v>439890</v>
      </c>
      <c r="L80" s="51" t="s">
        <v>136</v>
      </c>
      <c r="M80" s="84" t="s">
        <v>13</v>
      </c>
    </row>
    <row r="81" spans="1:13" s="75" customFormat="1" ht="38.25" x14ac:dyDescent="0.2">
      <c r="A81" s="70" t="s">
        <v>132</v>
      </c>
      <c r="B81" s="71">
        <v>29904</v>
      </c>
      <c r="C81" s="72" t="s">
        <v>211</v>
      </c>
      <c r="D81" s="72" t="s">
        <v>54</v>
      </c>
      <c r="E81" s="72" t="s">
        <v>507</v>
      </c>
      <c r="F81" s="72" t="s">
        <v>509</v>
      </c>
      <c r="G81" s="77" t="s">
        <v>267</v>
      </c>
      <c r="H81" s="77" t="s">
        <v>264</v>
      </c>
      <c r="I81" s="77">
        <v>45</v>
      </c>
      <c r="J81" s="77">
        <v>3410</v>
      </c>
      <c r="K81" s="74">
        <f t="shared" si="2"/>
        <v>153450</v>
      </c>
      <c r="L81" s="51" t="s">
        <v>136</v>
      </c>
      <c r="M81" s="84" t="s">
        <v>13</v>
      </c>
    </row>
    <row r="82" spans="1:13" s="75" customFormat="1" ht="38.25" x14ac:dyDescent="0.2">
      <c r="A82" s="70" t="s">
        <v>132</v>
      </c>
      <c r="B82" s="71">
        <v>29904</v>
      </c>
      <c r="C82" s="72" t="s">
        <v>211</v>
      </c>
      <c r="D82" s="72" t="s">
        <v>54</v>
      </c>
      <c r="E82" s="72" t="s">
        <v>507</v>
      </c>
      <c r="F82" s="72" t="s">
        <v>510</v>
      </c>
      <c r="G82" s="78" t="s">
        <v>268</v>
      </c>
      <c r="H82" s="71"/>
      <c r="I82" s="73">
        <v>27</v>
      </c>
      <c r="J82" s="74">
        <v>3410</v>
      </c>
      <c r="K82" s="74">
        <f t="shared" si="2"/>
        <v>92070</v>
      </c>
      <c r="L82" s="51" t="s">
        <v>136</v>
      </c>
      <c r="M82" s="84" t="s">
        <v>13</v>
      </c>
    </row>
    <row r="83" spans="1:13" s="75" customFormat="1" ht="38.25" x14ac:dyDescent="0.2">
      <c r="A83" s="70" t="s">
        <v>132</v>
      </c>
      <c r="B83" s="71">
        <v>20203</v>
      </c>
      <c r="C83" s="72" t="s">
        <v>21</v>
      </c>
      <c r="D83" s="72" t="s">
        <v>139</v>
      </c>
      <c r="E83" s="72" t="s">
        <v>511</v>
      </c>
      <c r="F83" s="72" t="s">
        <v>512</v>
      </c>
      <c r="G83" s="79" t="s">
        <v>269</v>
      </c>
      <c r="H83" s="80" t="s">
        <v>270</v>
      </c>
      <c r="I83" s="80">
        <v>70</v>
      </c>
      <c r="J83" s="80">
        <v>5950</v>
      </c>
      <c r="K83" s="74">
        <f t="shared" si="2"/>
        <v>416500</v>
      </c>
      <c r="L83" s="51" t="s">
        <v>136</v>
      </c>
      <c r="M83" s="84" t="s">
        <v>13</v>
      </c>
    </row>
    <row r="84" spans="1:13" s="75" customFormat="1" ht="38.25" x14ac:dyDescent="0.2">
      <c r="A84" s="70" t="s">
        <v>132</v>
      </c>
      <c r="B84" s="71">
        <v>20203</v>
      </c>
      <c r="C84" s="72" t="s">
        <v>21</v>
      </c>
      <c r="D84" s="72" t="s">
        <v>25</v>
      </c>
      <c r="E84" s="72" t="s">
        <v>511</v>
      </c>
      <c r="F84" s="72" t="s">
        <v>512</v>
      </c>
      <c r="G84" s="79" t="s">
        <v>271</v>
      </c>
      <c r="H84" s="80" t="s">
        <v>270</v>
      </c>
      <c r="I84" s="80">
        <v>325</v>
      </c>
      <c r="J84" s="80">
        <v>3000</v>
      </c>
      <c r="K84" s="74">
        <f t="shared" si="2"/>
        <v>975000</v>
      </c>
      <c r="L84" s="51" t="s">
        <v>136</v>
      </c>
      <c r="M84" s="84" t="s">
        <v>13</v>
      </c>
    </row>
    <row r="85" spans="1:13" s="75" customFormat="1" ht="38.25" x14ac:dyDescent="0.2">
      <c r="A85" s="78" t="s">
        <v>132</v>
      </c>
      <c r="B85" s="71">
        <v>29999</v>
      </c>
      <c r="C85" s="72" t="s">
        <v>16</v>
      </c>
      <c r="D85" s="72" t="s">
        <v>272</v>
      </c>
      <c r="E85" s="72" t="s">
        <v>513</v>
      </c>
      <c r="F85" s="72" t="s">
        <v>514</v>
      </c>
      <c r="G85" s="70" t="s">
        <v>273</v>
      </c>
      <c r="H85" s="76" t="s">
        <v>42</v>
      </c>
      <c r="I85" s="73">
        <v>97</v>
      </c>
      <c r="J85" s="74">
        <v>247</v>
      </c>
      <c r="K85" s="74">
        <f t="shared" si="2"/>
        <v>23959</v>
      </c>
      <c r="L85" s="51" t="s">
        <v>136</v>
      </c>
      <c r="M85" s="84" t="s">
        <v>13</v>
      </c>
    </row>
    <row r="86" spans="1:13" s="75" customFormat="1" ht="38.25" x14ac:dyDescent="0.2">
      <c r="A86" s="78" t="s">
        <v>132</v>
      </c>
      <c r="B86" s="71">
        <v>20203</v>
      </c>
      <c r="C86" s="72" t="s">
        <v>30</v>
      </c>
      <c r="D86" s="72" t="s">
        <v>54</v>
      </c>
      <c r="E86" s="72" t="s">
        <v>515</v>
      </c>
      <c r="F86" s="72" t="s">
        <v>516</v>
      </c>
      <c r="G86" s="70" t="s">
        <v>274</v>
      </c>
      <c r="H86" s="76" t="s">
        <v>42</v>
      </c>
      <c r="I86" s="73">
        <v>301</v>
      </c>
      <c r="J86" s="74">
        <v>2162</v>
      </c>
      <c r="K86" s="74">
        <f t="shared" si="2"/>
        <v>650762</v>
      </c>
      <c r="L86" s="51" t="s">
        <v>136</v>
      </c>
      <c r="M86" s="84" t="s">
        <v>13</v>
      </c>
    </row>
    <row r="87" spans="1:13" s="75" customFormat="1" ht="38.25" x14ac:dyDescent="0.2">
      <c r="A87" s="78" t="s">
        <v>132</v>
      </c>
      <c r="B87" s="71">
        <v>20203</v>
      </c>
      <c r="C87" s="72" t="s">
        <v>30</v>
      </c>
      <c r="D87" s="72" t="s">
        <v>54</v>
      </c>
      <c r="E87" s="72" t="s">
        <v>517</v>
      </c>
      <c r="F87" s="130" t="s">
        <v>518</v>
      </c>
      <c r="G87" s="70" t="s">
        <v>275</v>
      </c>
      <c r="H87" s="76" t="s">
        <v>42</v>
      </c>
      <c r="I87" s="73">
        <v>315</v>
      </c>
      <c r="J87" s="74">
        <v>2265</v>
      </c>
      <c r="K87" s="74">
        <f t="shared" si="2"/>
        <v>713475</v>
      </c>
      <c r="L87" s="51" t="s">
        <v>136</v>
      </c>
      <c r="M87" s="84" t="s">
        <v>13</v>
      </c>
    </row>
    <row r="88" spans="1:13" s="75" customFormat="1" ht="38.25" x14ac:dyDescent="0.2">
      <c r="A88" s="70" t="s">
        <v>132</v>
      </c>
      <c r="B88" s="71">
        <v>29904</v>
      </c>
      <c r="C88" s="72" t="s">
        <v>211</v>
      </c>
      <c r="D88" s="72" t="s">
        <v>22</v>
      </c>
      <c r="E88" s="72" t="s">
        <v>519</v>
      </c>
      <c r="F88" s="72" t="s">
        <v>520</v>
      </c>
      <c r="G88" s="70" t="s">
        <v>276</v>
      </c>
      <c r="H88" s="71"/>
      <c r="I88" s="73">
        <v>63</v>
      </c>
      <c r="J88" s="74">
        <v>8800</v>
      </c>
      <c r="K88" s="74">
        <f t="shared" si="2"/>
        <v>554400</v>
      </c>
      <c r="L88" s="51" t="s">
        <v>136</v>
      </c>
      <c r="M88" s="84" t="s">
        <v>13</v>
      </c>
    </row>
    <row r="89" spans="1:13" s="75" customFormat="1" ht="38.25" x14ac:dyDescent="0.2">
      <c r="A89" s="70" t="s">
        <v>132</v>
      </c>
      <c r="B89" s="71">
        <v>29904</v>
      </c>
      <c r="C89" s="72" t="s">
        <v>211</v>
      </c>
      <c r="D89" s="72" t="s">
        <v>22</v>
      </c>
      <c r="E89" s="137" t="s">
        <v>519</v>
      </c>
      <c r="F89" s="140">
        <v>92095618</v>
      </c>
      <c r="G89" s="70" t="s">
        <v>277</v>
      </c>
      <c r="H89" s="71"/>
      <c r="I89" s="73">
        <v>64</v>
      </c>
      <c r="J89" s="74">
        <v>5720</v>
      </c>
      <c r="K89" s="74">
        <f t="shared" si="2"/>
        <v>366080</v>
      </c>
      <c r="L89" s="51" t="s">
        <v>136</v>
      </c>
      <c r="M89" s="84" t="s">
        <v>13</v>
      </c>
    </row>
    <row r="90" spans="1:13" s="75" customFormat="1" ht="38.25" x14ac:dyDescent="0.2">
      <c r="A90" s="78" t="s">
        <v>132</v>
      </c>
      <c r="B90" s="71">
        <v>20102</v>
      </c>
      <c r="C90" s="72" t="s">
        <v>164</v>
      </c>
      <c r="D90" s="72" t="s">
        <v>278</v>
      </c>
      <c r="E90" s="72" t="s">
        <v>521</v>
      </c>
      <c r="F90" s="72" t="s">
        <v>522</v>
      </c>
      <c r="G90" s="70" t="s">
        <v>279</v>
      </c>
      <c r="H90" s="76" t="s">
        <v>42</v>
      </c>
      <c r="I90" s="73">
        <v>36</v>
      </c>
      <c r="J90" s="74">
        <v>2890</v>
      </c>
      <c r="K90" s="74">
        <f t="shared" si="2"/>
        <v>104040</v>
      </c>
      <c r="L90" s="51" t="s">
        <v>136</v>
      </c>
      <c r="M90" s="84" t="s">
        <v>13</v>
      </c>
    </row>
    <row r="91" spans="1:13" s="75" customFormat="1" ht="38.25" x14ac:dyDescent="0.2">
      <c r="A91" s="70" t="s">
        <v>132</v>
      </c>
      <c r="B91" s="71">
        <v>29907</v>
      </c>
      <c r="C91" s="72" t="s">
        <v>218</v>
      </c>
      <c r="D91" s="72" t="s">
        <v>280</v>
      </c>
      <c r="E91" s="72" t="s">
        <v>523</v>
      </c>
      <c r="F91" s="72" t="s">
        <v>524</v>
      </c>
      <c r="G91" s="70" t="s">
        <v>525</v>
      </c>
      <c r="H91" s="76" t="s">
        <v>42</v>
      </c>
      <c r="I91" s="73">
        <v>6</v>
      </c>
      <c r="J91" s="74">
        <v>4200</v>
      </c>
      <c r="K91" s="74">
        <f t="shared" si="2"/>
        <v>25200</v>
      </c>
      <c r="L91" s="51" t="s">
        <v>136</v>
      </c>
      <c r="M91" s="84" t="s">
        <v>13</v>
      </c>
    </row>
    <row r="92" spans="1:13" s="75" customFormat="1" ht="38.25" x14ac:dyDescent="0.2">
      <c r="A92" s="78" t="s">
        <v>132</v>
      </c>
      <c r="B92" s="71">
        <v>29905</v>
      </c>
      <c r="C92" s="72" t="s">
        <v>32</v>
      </c>
      <c r="D92" s="72" t="s">
        <v>281</v>
      </c>
      <c r="E92" s="138">
        <v>53131608</v>
      </c>
      <c r="F92" s="134" t="s">
        <v>575</v>
      </c>
      <c r="G92" s="70" t="s">
        <v>282</v>
      </c>
      <c r="H92" s="76" t="s">
        <v>42</v>
      </c>
      <c r="I92" s="73">
        <v>350</v>
      </c>
      <c r="J92" s="74">
        <v>625</v>
      </c>
      <c r="K92" s="74">
        <f t="shared" si="2"/>
        <v>218750</v>
      </c>
      <c r="L92" s="51" t="s">
        <v>136</v>
      </c>
      <c r="M92" s="84" t="s">
        <v>13</v>
      </c>
    </row>
    <row r="93" spans="1:13" s="75" customFormat="1" ht="38.25" x14ac:dyDescent="0.2">
      <c r="A93" s="78" t="s">
        <v>132</v>
      </c>
      <c r="B93" s="71">
        <v>20203</v>
      </c>
      <c r="C93" s="72" t="s">
        <v>18</v>
      </c>
      <c r="D93" s="72" t="s">
        <v>265</v>
      </c>
      <c r="E93" s="72" t="s">
        <v>527</v>
      </c>
      <c r="F93" s="72" t="s">
        <v>528</v>
      </c>
      <c r="G93" s="70" t="s">
        <v>283</v>
      </c>
      <c r="H93" s="76" t="s">
        <v>42</v>
      </c>
      <c r="I93" s="73">
        <v>152</v>
      </c>
      <c r="J93" s="81">
        <v>11025</v>
      </c>
      <c r="K93" s="74">
        <f t="shared" si="2"/>
        <v>1675800</v>
      </c>
      <c r="L93" s="51" t="s">
        <v>136</v>
      </c>
      <c r="M93" s="84" t="s">
        <v>13</v>
      </c>
    </row>
    <row r="94" spans="1:13" s="75" customFormat="1" ht="38.25" x14ac:dyDescent="0.2">
      <c r="A94" s="82" t="s">
        <v>132</v>
      </c>
      <c r="B94" s="73">
        <v>29905</v>
      </c>
      <c r="C94" s="83" t="s">
        <v>32</v>
      </c>
      <c r="D94" s="83" t="s">
        <v>284</v>
      </c>
      <c r="E94" s="138">
        <v>53131608</v>
      </c>
      <c r="F94" s="134" t="s">
        <v>526</v>
      </c>
      <c r="G94" s="53" t="s">
        <v>285</v>
      </c>
      <c r="H94" s="73" t="s">
        <v>42</v>
      </c>
      <c r="I94" s="73">
        <v>363</v>
      </c>
      <c r="J94" s="58">
        <v>400</v>
      </c>
      <c r="K94" s="74">
        <f t="shared" si="2"/>
        <v>145200</v>
      </c>
      <c r="L94" s="51" t="s">
        <v>136</v>
      </c>
      <c r="M94" s="84" t="s">
        <v>13</v>
      </c>
    </row>
    <row r="95" spans="1:13" s="75" customFormat="1" ht="38.25" x14ac:dyDescent="0.2">
      <c r="A95" s="70" t="s">
        <v>132</v>
      </c>
      <c r="B95" s="71">
        <v>29904</v>
      </c>
      <c r="C95" s="72" t="s">
        <v>225</v>
      </c>
      <c r="D95" s="72" t="s">
        <v>17</v>
      </c>
      <c r="E95" s="137" t="s">
        <v>519</v>
      </c>
      <c r="F95" s="140">
        <v>92095618</v>
      </c>
      <c r="G95" s="70" t="s">
        <v>286</v>
      </c>
      <c r="H95" s="85" t="s">
        <v>41</v>
      </c>
      <c r="I95" s="73">
        <v>78</v>
      </c>
      <c r="J95" s="74">
        <v>12000</v>
      </c>
      <c r="K95" s="74">
        <f t="shared" si="2"/>
        <v>936000</v>
      </c>
      <c r="L95" s="51" t="s">
        <v>136</v>
      </c>
      <c r="M95" s="84" t="s">
        <v>13</v>
      </c>
    </row>
    <row r="96" spans="1:13" s="75" customFormat="1" ht="38.25" x14ac:dyDescent="0.2">
      <c r="A96" s="70" t="s">
        <v>132</v>
      </c>
      <c r="B96" s="71">
        <v>29904</v>
      </c>
      <c r="C96" s="72" t="s">
        <v>16</v>
      </c>
      <c r="D96" s="72" t="s">
        <v>287</v>
      </c>
      <c r="E96" s="72" t="s">
        <v>529</v>
      </c>
      <c r="F96" s="72" t="s">
        <v>530</v>
      </c>
      <c r="G96" s="78" t="s">
        <v>288</v>
      </c>
      <c r="H96" s="85" t="s">
        <v>41</v>
      </c>
      <c r="I96" s="73">
        <v>50</v>
      </c>
      <c r="J96" s="74">
        <v>10780</v>
      </c>
      <c r="K96" s="74">
        <f t="shared" si="2"/>
        <v>539000</v>
      </c>
      <c r="L96" s="51" t="s">
        <v>136</v>
      </c>
      <c r="M96" s="84" t="s">
        <v>13</v>
      </c>
    </row>
    <row r="97" spans="1:13" s="75" customFormat="1" ht="38.25" x14ac:dyDescent="0.2">
      <c r="A97" s="70" t="s">
        <v>132</v>
      </c>
      <c r="B97" s="71">
        <v>29904</v>
      </c>
      <c r="C97" s="72" t="s">
        <v>16</v>
      </c>
      <c r="D97" s="72" t="s">
        <v>287</v>
      </c>
      <c r="E97" s="72" t="s">
        <v>529</v>
      </c>
      <c r="F97" s="72" t="s">
        <v>531</v>
      </c>
      <c r="G97" s="78" t="s">
        <v>289</v>
      </c>
      <c r="H97" s="85" t="s">
        <v>41</v>
      </c>
      <c r="I97" s="73">
        <v>50</v>
      </c>
      <c r="J97" s="74">
        <v>10780</v>
      </c>
      <c r="K97" s="74">
        <f t="shared" si="2"/>
        <v>539000</v>
      </c>
      <c r="L97" s="51" t="s">
        <v>136</v>
      </c>
      <c r="M97" s="84" t="s">
        <v>13</v>
      </c>
    </row>
    <row r="98" spans="1:13" s="75" customFormat="1" ht="38.25" x14ac:dyDescent="0.2">
      <c r="A98" s="70" t="s">
        <v>132</v>
      </c>
      <c r="B98" s="71">
        <v>29904</v>
      </c>
      <c r="C98" s="72" t="s">
        <v>16</v>
      </c>
      <c r="D98" s="72" t="s">
        <v>287</v>
      </c>
      <c r="E98" s="72" t="s">
        <v>532</v>
      </c>
      <c r="F98" s="72" t="s">
        <v>533</v>
      </c>
      <c r="G98" s="78" t="s">
        <v>290</v>
      </c>
      <c r="H98" s="85" t="s">
        <v>41</v>
      </c>
      <c r="I98" s="73">
        <v>50</v>
      </c>
      <c r="J98" s="74">
        <v>10780</v>
      </c>
      <c r="K98" s="74">
        <f t="shared" si="2"/>
        <v>539000</v>
      </c>
      <c r="L98" s="51" t="s">
        <v>136</v>
      </c>
      <c r="M98" s="84" t="s">
        <v>13</v>
      </c>
    </row>
    <row r="99" spans="1:13" s="75" customFormat="1" ht="38.25" x14ac:dyDescent="0.2">
      <c r="A99" s="78" t="s">
        <v>132</v>
      </c>
      <c r="B99" s="71">
        <v>20203</v>
      </c>
      <c r="C99" s="72" t="s">
        <v>16</v>
      </c>
      <c r="D99" s="72" t="s">
        <v>139</v>
      </c>
      <c r="E99" s="72" t="s">
        <v>352</v>
      </c>
      <c r="F99" s="72" t="s">
        <v>534</v>
      </c>
      <c r="G99" s="78" t="s">
        <v>291</v>
      </c>
      <c r="H99" s="76" t="s">
        <v>42</v>
      </c>
      <c r="I99" s="73">
        <v>1407</v>
      </c>
      <c r="J99" s="74">
        <v>200</v>
      </c>
      <c r="K99" s="74">
        <f t="shared" si="2"/>
        <v>281400</v>
      </c>
      <c r="L99" s="51" t="s">
        <v>136</v>
      </c>
      <c r="M99" s="84" t="s">
        <v>13</v>
      </c>
    </row>
    <row r="100" spans="1:13" s="75" customFormat="1" ht="38.25" x14ac:dyDescent="0.2">
      <c r="A100" s="70" t="s">
        <v>132</v>
      </c>
      <c r="B100" s="71">
        <v>29999</v>
      </c>
      <c r="C100" s="72" t="s">
        <v>37</v>
      </c>
      <c r="D100" s="72" t="s">
        <v>58</v>
      </c>
      <c r="E100" s="72" t="s">
        <v>535</v>
      </c>
      <c r="F100" s="72" t="s">
        <v>536</v>
      </c>
      <c r="G100" s="70" t="s">
        <v>292</v>
      </c>
      <c r="H100" s="71" t="s">
        <v>42</v>
      </c>
      <c r="I100" s="73">
        <v>1</v>
      </c>
      <c r="J100" s="81">
        <v>485339</v>
      </c>
      <c r="K100" s="74">
        <f t="shared" si="2"/>
        <v>485339</v>
      </c>
      <c r="L100" s="51" t="s">
        <v>136</v>
      </c>
      <c r="M100" s="84" t="s">
        <v>13</v>
      </c>
    </row>
    <row r="101" spans="1:13" s="75" customFormat="1" ht="38.25" x14ac:dyDescent="0.2">
      <c r="A101" s="70" t="s">
        <v>132</v>
      </c>
      <c r="B101" s="71">
        <v>29904</v>
      </c>
      <c r="C101" s="72" t="s">
        <v>16</v>
      </c>
      <c r="D101" s="72" t="s">
        <v>293</v>
      </c>
      <c r="E101" s="72" t="s">
        <v>537</v>
      </c>
      <c r="F101" s="72" t="s">
        <v>538</v>
      </c>
      <c r="G101" s="70" t="s">
        <v>294</v>
      </c>
      <c r="H101" s="71"/>
      <c r="I101" s="73">
        <v>86</v>
      </c>
      <c r="J101" s="74">
        <v>1283</v>
      </c>
      <c r="K101" s="74">
        <f t="shared" si="2"/>
        <v>110338</v>
      </c>
      <c r="L101" s="51" t="s">
        <v>136</v>
      </c>
      <c r="M101" s="84" t="s">
        <v>13</v>
      </c>
    </row>
    <row r="102" spans="1:13" s="75" customFormat="1" ht="38.25" x14ac:dyDescent="0.2">
      <c r="A102" s="70" t="s">
        <v>132</v>
      </c>
      <c r="B102" s="71">
        <v>50104</v>
      </c>
      <c r="C102" s="72" t="s">
        <v>23</v>
      </c>
      <c r="D102" s="72" t="s">
        <v>295</v>
      </c>
      <c r="E102" s="137" t="s">
        <v>539</v>
      </c>
      <c r="F102" s="72" t="s">
        <v>540</v>
      </c>
      <c r="G102" s="70" t="s">
        <v>296</v>
      </c>
      <c r="H102" s="71" t="s">
        <v>135</v>
      </c>
      <c r="I102" s="73">
        <v>1</v>
      </c>
      <c r="J102" s="74">
        <v>149000</v>
      </c>
      <c r="K102" s="74">
        <f t="shared" si="2"/>
        <v>149000</v>
      </c>
      <c r="L102" s="51" t="s">
        <v>136</v>
      </c>
      <c r="M102" s="84" t="s">
        <v>13</v>
      </c>
    </row>
    <row r="103" spans="1:13" s="75" customFormat="1" ht="38.25" x14ac:dyDescent="0.2">
      <c r="A103" s="70" t="s">
        <v>132</v>
      </c>
      <c r="B103" s="71">
        <v>29904</v>
      </c>
      <c r="C103" s="72" t="s">
        <v>16</v>
      </c>
      <c r="D103" s="72" t="s">
        <v>293</v>
      </c>
      <c r="E103" s="72" t="s">
        <v>541</v>
      </c>
      <c r="F103" s="72" t="s">
        <v>542</v>
      </c>
      <c r="G103" s="77" t="s">
        <v>297</v>
      </c>
      <c r="H103" s="77" t="s">
        <v>264</v>
      </c>
      <c r="I103" s="77">
        <v>44</v>
      </c>
      <c r="J103" s="77">
        <v>9900</v>
      </c>
      <c r="K103" s="74">
        <f t="shared" si="2"/>
        <v>435600</v>
      </c>
      <c r="L103" s="51" t="s">
        <v>136</v>
      </c>
      <c r="M103" s="84" t="s">
        <v>13</v>
      </c>
    </row>
    <row r="104" spans="1:13" s="75" customFormat="1" ht="38.25" x14ac:dyDescent="0.2">
      <c r="A104" s="70" t="s">
        <v>132</v>
      </c>
      <c r="B104" s="71">
        <v>29904</v>
      </c>
      <c r="C104" s="72" t="s">
        <v>16</v>
      </c>
      <c r="D104" s="72" t="s">
        <v>298</v>
      </c>
      <c r="E104" s="72" t="s">
        <v>543</v>
      </c>
      <c r="F104" s="72" t="s">
        <v>544</v>
      </c>
      <c r="G104" s="70" t="s">
        <v>299</v>
      </c>
      <c r="H104" s="71" t="s">
        <v>300</v>
      </c>
      <c r="I104" s="73">
        <v>316</v>
      </c>
      <c r="J104" s="86">
        <v>6000</v>
      </c>
      <c r="K104" s="74">
        <f t="shared" si="2"/>
        <v>1896000</v>
      </c>
      <c r="L104" s="51" t="s">
        <v>136</v>
      </c>
      <c r="M104" s="84" t="s">
        <v>13</v>
      </c>
    </row>
    <row r="105" spans="1:13" s="75" customFormat="1" ht="38.25" x14ac:dyDescent="0.2">
      <c r="A105" s="70" t="s">
        <v>132</v>
      </c>
      <c r="B105" s="71">
        <v>29904</v>
      </c>
      <c r="C105" s="72" t="s">
        <v>301</v>
      </c>
      <c r="D105" s="72" t="s">
        <v>302</v>
      </c>
      <c r="E105" s="72" t="s">
        <v>545</v>
      </c>
      <c r="F105" s="72" t="s">
        <v>546</v>
      </c>
      <c r="G105" s="70" t="s">
        <v>303</v>
      </c>
      <c r="H105" s="71"/>
      <c r="I105" s="73">
        <v>39</v>
      </c>
      <c r="J105" s="87">
        <v>3850</v>
      </c>
      <c r="K105" s="74">
        <f t="shared" si="2"/>
        <v>150150</v>
      </c>
      <c r="L105" s="51" t="s">
        <v>136</v>
      </c>
      <c r="M105" s="84" t="s">
        <v>13</v>
      </c>
    </row>
    <row r="106" spans="1:13" s="75" customFormat="1" ht="38.25" x14ac:dyDescent="0.2">
      <c r="A106" s="70" t="s">
        <v>132</v>
      </c>
      <c r="B106" s="71">
        <v>29904</v>
      </c>
      <c r="C106" s="72" t="s">
        <v>301</v>
      </c>
      <c r="D106" s="72" t="s">
        <v>302</v>
      </c>
      <c r="E106" s="72" t="s">
        <v>545</v>
      </c>
      <c r="F106" s="72" t="s">
        <v>547</v>
      </c>
      <c r="G106" s="70" t="s">
        <v>304</v>
      </c>
      <c r="H106" s="71"/>
      <c r="I106" s="73">
        <v>33</v>
      </c>
      <c r="J106" s="74">
        <v>2310</v>
      </c>
      <c r="K106" s="74">
        <f t="shared" si="2"/>
        <v>76230</v>
      </c>
      <c r="L106" s="51" t="s">
        <v>136</v>
      </c>
      <c r="M106" s="84" t="s">
        <v>13</v>
      </c>
    </row>
    <row r="107" spans="1:13" s="75" customFormat="1" ht="38.25" x14ac:dyDescent="0.2">
      <c r="A107" s="78" t="s">
        <v>132</v>
      </c>
      <c r="B107" s="71">
        <v>29903</v>
      </c>
      <c r="C107" s="72" t="s">
        <v>16</v>
      </c>
      <c r="D107" s="72" t="s">
        <v>198</v>
      </c>
      <c r="E107" s="137" t="s">
        <v>372</v>
      </c>
      <c r="F107" s="72" t="s">
        <v>548</v>
      </c>
      <c r="G107" s="70" t="s">
        <v>305</v>
      </c>
      <c r="H107" s="76" t="s">
        <v>42</v>
      </c>
      <c r="I107" s="73">
        <v>4974</v>
      </c>
      <c r="J107" s="74">
        <v>195</v>
      </c>
      <c r="K107" s="74">
        <f t="shared" si="2"/>
        <v>969930</v>
      </c>
      <c r="L107" s="51" t="s">
        <v>136</v>
      </c>
      <c r="M107" s="84" t="s">
        <v>13</v>
      </c>
    </row>
    <row r="108" spans="1:13" s="75" customFormat="1" ht="38.25" x14ac:dyDescent="0.2">
      <c r="A108" s="70" t="s">
        <v>132</v>
      </c>
      <c r="B108" s="71">
        <v>29907</v>
      </c>
      <c r="C108" s="72" t="s">
        <v>218</v>
      </c>
      <c r="D108" s="72" t="s">
        <v>306</v>
      </c>
      <c r="E108" s="137" t="s">
        <v>549</v>
      </c>
      <c r="F108" s="72" t="s">
        <v>550</v>
      </c>
      <c r="G108" s="70" t="s">
        <v>307</v>
      </c>
      <c r="H108" s="76" t="s">
        <v>42</v>
      </c>
      <c r="I108" s="73">
        <v>23</v>
      </c>
      <c r="J108" s="74">
        <v>2000</v>
      </c>
      <c r="K108" s="74">
        <f t="shared" si="2"/>
        <v>46000</v>
      </c>
      <c r="L108" s="51" t="s">
        <v>136</v>
      </c>
      <c r="M108" s="84" t="s">
        <v>13</v>
      </c>
    </row>
    <row r="109" spans="1:13" s="75" customFormat="1" ht="38.25" x14ac:dyDescent="0.2">
      <c r="A109" s="70" t="s">
        <v>132</v>
      </c>
      <c r="B109" s="71">
        <v>29904</v>
      </c>
      <c r="C109" s="72" t="s">
        <v>225</v>
      </c>
      <c r="D109" s="72" t="s">
        <v>17</v>
      </c>
      <c r="E109" s="72" t="s">
        <v>551</v>
      </c>
      <c r="F109" s="72" t="s">
        <v>552</v>
      </c>
      <c r="G109" s="70" t="s">
        <v>308</v>
      </c>
      <c r="H109" s="71"/>
      <c r="I109" s="73">
        <v>45</v>
      </c>
      <c r="J109" s="74">
        <v>6600</v>
      </c>
      <c r="K109" s="74">
        <f t="shared" si="2"/>
        <v>297000</v>
      </c>
      <c r="L109" s="51" t="s">
        <v>136</v>
      </c>
      <c r="M109" s="84" t="s">
        <v>13</v>
      </c>
    </row>
    <row r="110" spans="1:13" s="75" customFormat="1" ht="38.25" x14ac:dyDescent="0.2">
      <c r="A110" s="70" t="s">
        <v>132</v>
      </c>
      <c r="B110" s="71">
        <v>29904</v>
      </c>
      <c r="C110" s="72" t="s">
        <v>38</v>
      </c>
      <c r="D110" s="72" t="s">
        <v>223</v>
      </c>
      <c r="E110" s="135" t="s">
        <v>553</v>
      </c>
      <c r="F110" s="135" t="s">
        <v>554</v>
      </c>
      <c r="G110" s="77" t="s">
        <v>309</v>
      </c>
      <c r="H110" s="136" t="s">
        <v>310</v>
      </c>
      <c r="I110" s="77">
        <v>68</v>
      </c>
      <c r="J110" s="77">
        <v>4000</v>
      </c>
      <c r="K110" s="74">
        <f t="shared" si="2"/>
        <v>272000</v>
      </c>
      <c r="L110" s="51" t="s">
        <v>136</v>
      </c>
      <c r="M110" s="84" t="s">
        <v>13</v>
      </c>
    </row>
    <row r="111" spans="1:13" s="75" customFormat="1" ht="38.25" x14ac:dyDescent="0.2">
      <c r="A111" s="70" t="s">
        <v>132</v>
      </c>
      <c r="B111" s="71">
        <v>29907</v>
      </c>
      <c r="C111" s="72" t="s">
        <v>47</v>
      </c>
      <c r="D111" s="72" t="s">
        <v>31</v>
      </c>
      <c r="E111" s="72" t="s">
        <v>555</v>
      </c>
      <c r="F111" s="72" t="s">
        <v>556</v>
      </c>
      <c r="G111" s="70" t="s">
        <v>311</v>
      </c>
      <c r="H111" s="76" t="s">
        <v>42</v>
      </c>
      <c r="I111" s="73">
        <v>2</v>
      </c>
      <c r="J111" s="74">
        <v>69995</v>
      </c>
      <c r="K111" s="74">
        <f t="shared" si="2"/>
        <v>139990</v>
      </c>
      <c r="L111" s="51" t="s">
        <v>136</v>
      </c>
      <c r="M111" s="84" t="s">
        <v>13</v>
      </c>
    </row>
    <row r="112" spans="1:13" s="75" customFormat="1" ht="38.25" x14ac:dyDescent="0.2">
      <c r="A112" s="70" t="s">
        <v>132</v>
      </c>
      <c r="B112" s="71">
        <v>29907</v>
      </c>
      <c r="C112" s="72" t="s">
        <v>312</v>
      </c>
      <c r="D112" s="72" t="s">
        <v>313</v>
      </c>
      <c r="E112" s="72" t="s">
        <v>557</v>
      </c>
      <c r="F112" s="130" t="s">
        <v>558</v>
      </c>
      <c r="G112" s="70" t="s">
        <v>314</v>
      </c>
      <c r="H112" s="76" t="s">
        <v>42</v>
      </c>
      <c r="I112" s="73">
        <v>25</v>
      </c>
      <c r="J112" s="74">
        <v>8000</v>
      </c>
      <c r="K112" s="74">
        <f t="shared" si="2"/>
        <v>200000</v>
      </c>
      <c r="L112" s="51" t="s">
        <v>136</v>
      </c>
      <c r="M112" s="84" t="s">
        <v>13</v>
      </c>
    </row>
    <row r="113" spans="1:14" s="75" customFormat="1" ht="38.25" x14ac:dyDescent="0.2">
      <c r="A113" s="70" t="s">
        <v>132</v>
      </c>
      <c r="B113" s="71">
        <v>29904</v>
      </c>
      <c r="C113" s="72" t="s">
        <v>38</v>
      </c>
      <c r="D113" s="72" t="s">
        <v>143</v>
      </c>
      <c r="E113" s="72" t="s">
        <v>553</v>
      </c>
      <c r="F113" s="72" t="s">
        <v>559</v>
      </c>
      <c r="G113" s="70" t="s">
        <v>315</v>
      </c>
      <c r="H113" s="76" t="s">
        <v>560</v>
      </c>
      <c r="I113" s="73">
        <v>39</v>
      </c>
      <c r="J113" s="74">
        <v>18700</v>
      </c>
      <c r="K113" s="74">
        <f t="shared" si="2"/>
        <v>729300</v>
      </c>
      <c r="L113" s="51" t="s">
        <v>136</v>
      </c>
      <c r="M113" s="84" t="s">
        <v>13</v>
      </c>
    </row>
    <row r="114" spans="1:14" s="75" customFormat="1" ht="38.25" x14ac:dyDescent="0.2">
      <c r="A114" s="78" t="s">
        <v>132</v>
      </c>
      <c r="B114" s="71">
        <v>20203</v>
      </c>
      <c r="C114" s="72" t="s">
        <v>21</v>
      </c>
      <c r="D114" s="72" t="s">
        <v>29</v>
      </c>
      <c r="E114" s="72" t="s">
        <v>561</v>
      </c>
      <c r="F114" s="72" t="s">
        <v>562</v>
      </c>
      <c r="G114" s="71" t="s">
        <v>316</v>
      </c>
      <c r="H114" s="76" t="s">
        <v>42</v>
      </c>
      <c r="I114" s="73">
        <v>53</v>
      </c>
      <c r="J114" s="74">
        <v>5918</v>
      </c>
      <c r="K114" s="74">
        <f t="shared" si="2"/>
        <v>313654</v>
      </c>
      <c r="L114" s="51" t="s">
        <v>136</v>
      </c>
      <c r="M114" s="84" t="s">
        <v>13</v>
      </c>
    </row>
    <row r="115" spans="1:14" s="75" customFormat="1" ht="38.25" x14ac:dyDescent="0.2">
      <c r="A115" s="78" t="s">
        <v>132</v>
      </c>
      <c r="B115" s="71">
        <v>20203</v>
      </c>
      <c r="C115" s="72" t="s">
        <v>18</v>
      </c>
      <c r="D115" s="72" t="s">
        <v>265</v>
      </c>
      <c r="E115" s="72" t="s">
        <v>527</v>
      </c>
      <c r="F115" s="72" t="s">
        <v>528</v>
      </c>
      <c r="G115" s="71" t="s">
        <v>317</v>
      </c>
      <c r="H115" s="76" t="s">
        <v>42</v>
      </c>
      <c r="I115" s="73">
        <v>152</v>
      </c>
      <c r="J115" s="74">
        <v>11025</v>
      </c>
      <c r="K115" s="74">
        <f t="shared" si="2"/>
        <v>1675800</v>
      </c>
      <c r="L115" s="51" t="s">
        <v>136</v>
      </c>
      <c r="M115" s="84" t="s">
        <v>13</v>
      </c>
    </row>
    <row r="116" spans="1:14" s="75" customFormat="1" ht="38.25" x14ac:dyDescent="0.2">
      <c r="A116" s="78" t="s">
        <v>132</v>
      </c>
      <c r="B116" s="71">
        <v>29905</v>
      </c>
      <c r="C116" s="72" t="s">
        <v>203</v>
      </c>
      <c r="D116" s="72" t="s">
        <v>318</v>
      </c>
      <c r="E116" s="137" t="s">
        <v>563</v>
      </c>
      <c r="F116" s="72" t="s">
        <v>564</v>
      </c>
      <c r="G116" s="139" t="s">
        <v>319</v>
      </c>
      <c r="H116" s="76" t="s">
        <v>42</v>
      </c>
      <c r="I116" s="73">
        <v>1083</v>
      </c>
      <c r="J116" s="81">
        <v>72</v>
      </c>
      <c r="K116" s="74">
        <f t="shared" si="2"/>
        <v>77976</v>
      </c>
      <c r="L116" s="51" t="s">
        <v>136</v>
      </c>
      <c r="M116" s="84" t="s">
        <v>13</v>
      </c>
    </row>
    <row r="117" spans="1:14" s="75" customFormat="1" ht="38.25" x14ac:dyDescent="0.2">
      <c r="A117" s="78" t="s">
        <v>132</v>
      </c>
      <c r="B117" s="71">
        <v>29905</v>
      </c>
      <c r="C117" s="72" t="s">
        <v>211</v>
      </c>
      <c r="D117" s="72" t="s">
        <v>320</v>
      </c>
      <c r="E117" s="72" t="s">
        <v>565</v>
      </c>
      <c r="F117" s="72" t="s">
        <v>566</v>
      </c>
      <c r="G117" s="139" t="s">
        <v>321</v>
      </c>
      <c r="H117" s="76" t="s">
        <v>42</v>
      </c>
      <c r="I117" s="73">
        <v>26</v>
      </c>
      <c r="J117" s="81">
        <v>1898</v>
      </c>
      <c r="K117" s="74">
        <f t="shared" si="2"/>
        <v>49348</v>
      </c>
      <c r="L117" s="51" t="s">
        <v>136</v>
      </c>
      <c r="M117" s="84" t="s">
        <v>13</v>
      </c>
    </row>
    <row r="118" spans="1:14" s="75" customFormat="1" ht="38.25" x14ac:dyDescent="0.2">
      <c r="A118" s="78" t="s">
        <v>132</v>
      </c>
      <c r="B118" s="71">
        <v>29903</v>
      </c>
      <c r="C118" s="72" t="s">
        <v>322</v>
      </c>
      <c r="D118" s="72" t="s">
        <v>323</v>
      </c>
      <c r="E118" s="72" t="s">
        <v>565</v>
      </c>
      <c r="F118" s="72" t="s">
        <v>566</v>
      </c>
      <c r="G118" s="139" t="s">
        <v>324</v>
      </c>
      <c r="H118" s="76" t="s">
        <v>42</v>
      </c>
      <c r="I118" s="73">
        <v>52</v>
      </c>
      <c r="J118" s="81">
        <v>1913</v>
      </c>
      <c r="K118" s="74">
        <f t="shared" si="2"/>
        <v>99476</v>
      </c>
      <c r="L118" s="51" t="s">
        <v>136</v>
      </c>
      <c r="M118" s="84" t="s">
        <v>13</v>
      </c>
    </row>
    <row r="119" spans="1:14" s="75" customFormat="1" ht="38.25" x14ac:dyDescent="0.2">
      <c r="A119" s="78" t="s">
        <v>132</v>
      </c>
      <c r="B119" s="71">
        <v>50103</v>
      </c>
      <c r="C119" s="72" t="s">
        <v>16</v>
      </c>
      <c r="D119" s="72" t="s">
        <v>39</v>
      </c>
      <c r="E119" s="72" t="s">
        <v>567</v>
      </c>
      <c r="F119" s="72" t="s">
        <v>568</v>
      </c>
      <c r="G119" s="139" t="s">
        <v>325</v>
      </c>
      <c r="H119" s="76" t="s">
        <v>42</v>
      </c>
      <c r="I119" s="73">
        <v>4</v>
      </c>
      <c r="J119" s="81">
        <v>275000</v>
      </c>
      <c r="K119" s="74">
        <f t="shared" si="2"/>
        <v>1100000</v>
      </c>
      <c r="L119" s="51" t="s">
        <v>136</v>
      </c>
      <c r="M119" s="84" t="s">
        <v>13</v>
      </c>
    </row>
    <row r="120" spans="1:14" s="75" customFormat="1" ht="38.25" x14ac:dyDescent="0.2">
      <c r="A120" s="78" t="s">
        <v>132</v>
      </c>
      <c r="B120" s="71">
        <v>50199</v>
      </c>
      <c r="C120" s="72" t="s">
        <v>16</v>
      </c>
      <c r="D120" s="72" t="s">
        <v>15</v>
      </c>
      <c r="E120" s="137" t="s">
        <v>569</v>
      </c>
      <c r="F120" s="72" t="s">
        <v>570</v>
      </c>
      <c r="G120" s="71" t="s">
        <v>326</v>
      </c>
      <c r="H120" s="76" t="s">
        <v>42</v>
      </c>
      <c r="I120" s="73">
        <v>4</v>
      </c>
      <c r="J120" s="81">
        <v>265000</v>
      </c>
      <c r="K120" s="74">
        <f t="shared" si="2"/>
        <v>1060000</v>
      </c>
      <c r="L120" s="51" t="s">
        <v>136</v>
      </c>
      <c r="M120" s="84" t="s">
        <v>13</v>
      </c>
    </row>
    <row r="121" spans="1:14" s="75" customFormat="1" ht="38.25" x14ac:dyDescent="0.2">
      <c r="A121" s="78" t="s">
        <v>132</v>
      </c>
      <c r="B121" s="71">
        <v>50199</v>
      </c>
      <c r="C121" s="72" t="s">
        <v>16</v>
      </c>
      <c r="D121" s="72" t="s">
        <v>253</v>
      </c>
      <c r="E121" s="72" t="s">
        <v>393</v>
      </c>
      <c r="F121" s="72" t="s">
        <v>571</v>
      </c>
      <c r="G121" s="71" t="s">
        <v>327</v>
      </c>
      <c r="H121" s="76" t="s">
        <v>328</v>
      </c>
      <c r="I121" s="73">
        <v>2</v>
      </c>
      <c r="J121" s="81">
        <v>200000</v>
      </c>
      <c r="K121" s="74">
        <v>400000</v>
      </c>
      <c r="L121" s="51" t="s">
        <v>136</v>
      </c>
      <c r="M121" s="84" t="s">
        <v>13</v>
      </c>
    </row>
    <row r="122" spans="1:14" s="75" customFormat="1" ht="38.25" x14ac:dyDescent="0.2">
      <c r="A122" s="78" t="s">
        <v>132</v>
      </c>
      <c r="B122" s="71">
        <v>50199</v>
      </c>
      <c r="C122" s="72" t="s">
        <v>16</v>
      </c>
      <c r="D122" s="72" t="s">
        <v>253</v>
      </c>
      <c r="E122" s="72" t="s">
        <v>572</v>
      </c>
      <c r="F122" s="72" t="s">
        <v>573</v>
      </c>
      <c r="G122" s="71" t="s">
        <v>329</v>
      </c>
      <c r="H122" s="76" t="s">
        <v>42</v>
      </c>
      <c r="I122" s="73">
        <v>1</v>
      </c>
      <c r="J122" s="81">
        <v>331000</v>
      </c>
      <c r="K122" s="74">
        <f>+I122*J122</f>
        <v>331000</v>
      </c>
      <c r="L122" s="51" t="s">
        <v>136</v>
      </c>
      <c r="M122" s="84" t="s">
        <v>13</v>
      </c>
    </row>
    <row r="123" spans="1:14" ht="72.75" customHeight="1" x14ac:dyDescent="0.2">
      <c r="A123" s="20" t="s">
        <v>132</v>
      </c>
      <c r="B123" s="45">
        <v>20102</v>
      </c>
      <c r="C123" s="46" t="s">
        <v>16</v>
      </c>
      <c r="D123" s="102" t="s">
        <v>133</v>
      </c>
      <c r="E123" s="46">
        <v>53131502</v>
      </c>
      <c r="F123" s="46">
        <v>92027801</v>
      </c>
      <c r="G123" s="117" t="s">
        <v>134</v>
      </c>
      <c r="H123" s="47" t="s">
        <v>135</v>
      </c>
      <c r="I123" s="48">
        <v>600</v>
      </c>
      <c r="J123" s="49">
        <v>1500</v>
      </c>
      <c r="K123" s="50">
        <f t="shared" ref="K123:K186" si="3">+J123*I123</f>
        <v>900000</v>
      </c>
      <c r="L123" s="84" t="s">
        <v>136</v>
      </c>
      <c r="M123" s="84" t="s">
        <v>13</v>
      </c>
      <c r="N123" s="3"/>
    </row>
    <row r="124" spans="1:14" ht="72.75" customHeight="1" x14ac:dyDescent="0.2">
      <c r="A124" s="118" t="s">
        <v>132</v>
      </c>
      <c r="B124" s="52">
        <v>20104</v>
      </c>
      <c r="C124" s="47">
        <v>220</v>
      </c>
      <c r="D124" s="102" t="s">
        <v>137</v>
      </c>
      <c r="E124" s="46">
        <v>92069019</v>
      </c>
      <c r="F124" s="46" t="s">
        <v>349</v>
      </c>
      <c r="G124" s="53" t="s">
        <v>138</v>
      </c>
      <c r="H124" s="47" t="s">
        <v>135</v>
      </c>
      <c r="I124" s="52">
        <v>25</v>
      </c>
      <c r="J124" s="54">
        <v>910</v>
      </c>
      <c r="K124" s="50">
        <f t="shared" si="3"/>
        <v>22750</v>
      </c>
      <c r="L124" s="84" t="str">
        <f t="shared" ref="L124:L187" si="4">+L123</f>
        <v>I y II Semestre 2016</v>
      </c>
      <c r="M124" s="84" t="s">
        <v>13</v>
      </c>
      <c r="N124" s="3"/>
    </row>
    <row r="125" spans="1:14" ht="39" customHeight="1" x14ac:dyDescent="0.2">
      <c r="A125" s="20" t="s">
        <v>132</v>
      </c>
      <c r="B125" s="45">
        <v>20203</v>
      </c>
      <c r="C125" s="46" t="s">
        <v>21</v>
      </c>
      <c r="D125" s="102" t="s">
        <v>139</v>
      </c>
      <c r="E125" s="46" t="s">
        <v>350</v>
      </c>
      <c r="F125" s="46">
        <v>92026152</v>
      </c>
      <c r="G125" s="66" t="s">
        <v>140</v>
      </c>
      <c r="H125" s="47" t="s">
        <v>141</v>
      </c>
      <c r="I125" s="48">
        <v>300</v>
      </c>
      <c r="J125" s="55">
        <v>6776</v>
      </c>
      <c r="K125" s="50">
        <f t="shared" si="3"/>
        <v>2032800</v>
      </c>
      <c r="L125" s="84" t="str">
        <f t="shared" si="4"/>
        <v>I y II Semestre 2016</v>
      </c>
      <c r="M125" s="84" t="s">
        <v>13</v>
      </c>
      <c r="N125" s="3"/>
    </row>
    <row r="126" spans="1:14" ht="39" customHeight="1" x14ac:dyDescent="0.2">
      <c r="A126" s="20" t="s">
        <v>132</v>
      </c>
      <c r="B126" s="45">
        <v>20203</v>
      </c>
      <c r="C126" s="46" t="s">
        <v>21</v>
      </c>
      <c r="D126" s="102" t="s">
        <v>15</v>
      </c>
      <c r="E126" s="46">
        <v>50112004</v>
      </c>
      <c r="F126" s="46">
        <v>92101335</v>
      </c>
      <c r="G126" s="53" t="s">
        <v>142</v>
      </c>
      <c r="H126" s="56" t="s">
        <v>141</v>
      </c>
      <c r="I126" s="48">
        <v>640</v>
      </c>
      <c r="J126" s="55">
        <v>4834</v>
      </c>
      <c r="K126" s="50">
        <f t="shared" si="3"/>
        <v>3093760</v>
      </c>
      <c r="L126" s="84" t="str">
        <f t="shared" si="4"/>
        <v>I y II Semestre 2016</v>
      </c>
      <c r="M126" s="84" t="s">
        <v>13</v>
      </c>
      <c r="N126" s="3"/>
    </row>
    <row r="127" spans="1:14" ht="39" customHeight="1" x14ac:dyDescent="0.2">
      <c r="A127" s="20" t="s">
        <v>132</v>
      </c>
      <c r="B127" s="45">
        <v>20203</v>
      </c>
      <c r="C127" s="46" t="s">
        <v>21</v>
      </c>
      <c r="D127" s="102" t="s">
        <v>143</v>
      </c>
      <c r="E127" s="47">
        <v>50112008</v>
      </c>
      <c r="F127" s="47">
        <v>92101334</v>
      </c>
      <c r="G127" s="53" t="s">
        <v>144</v>
      </c>
      <c r="H127" s="56" t="s">
        <v>141</v>
      </c>
      <c r="I127" s="48">
        <v>320</v>
      </c>
      <c r="J127" s="55">
        <v>5384</v>
      </c>
      <c r="K127" s="50">
        <f t="shared" si="3"/>
        <v>1722880</v>
      </c>
      <c r="L127" s="84" t="str">
        <f t="shared" si="4"/>
        <v>I y II Semestre 2016</v>
      </c>
      <c r="M127" s="84" t="s">
        <v>13</v>
      </c>
      <c r="N127" s="3"/>
    </row>
    <row r="128" spans="1:14" ht="39" customHeight="1" x14ac:dyDescent="0.2">
      <c r="A128" s="118" t="s">
        <v>132</v>
      </c>
      <c r="B128" s="45">
        <v>20203</v>
      </c>
      <c r="C128" s="46" t="s">
        <v>21</v>
      </c>
      <c r="D128" s="102" t="s">
        <v>15</v>
      </c>
      <c r="E128" s="46">
        <v>50112005</v>
      </c>
      <c r="F128" s="46">
        <v>92082050</v>
      </c>
      <c r="G128" s="53" t="s">
        <v>145</v>
      </c>
      <c r="H128" s="47" t="s">
        <v>141</v>
      </c>
      <c r="I128" s="48">
        <v>200</v>
      </c>
      <c r="J128" s="55">
        <v>5380</v>
      </c>
      <c r="K128" s="50">
        <f t="shared" si="3"/>
        <v>1076000</v>
      </c>
      <c r="L128" s="84" t="str">
        <f t="shared" si="4"/>
        <v>I y II Semestre 2016</v>
      </c>
      <c r="M128" s="84" t="s">
        <v>13</v>
      </c>
      <c r="N128" s="3"/>
    </row>
    <row r="129" spans="1:14" ht="39" customHeight="1" x14ac:dyDescent="0.2">
      <c r="A129" s="20" t="s">
        <v>132</v>
      </c>
      <c r="B129" s="45">
        <v>20203</v>
      </c>
      <c r="C129" s="46" t="s">
        <v>21</v>
      </c>
      <c r="D129" s="102" t="s">
        <v>29</v>
      </c>
      <c r="E129" s="47">
        <v>50112010</v>
      </c>
      <c r="F129" s="47">
        <v>92025024</v>
      </c>
      <c r="G129" s="53" t="s">
        <v>146</v>
      </c>
      <c r="H129" s="57" t="s">
        <v>141</v>
      </c>
      <c r="I129" s="48">
        <v>1000</v>
      </c>
      <c r="J129" s="55">
        <v>2205</v>
      </c>
      <c r="K129" s="50">
        <f t="shared" si="3"/>
        <v>2205000</v>
      </c>
      <c r="L129" s="84" t="str">
        <f t="shared" si="4"/>
        <v>I y II Semestre 2016</v>
      </c>
      <c r="M129" s="84" t="s">
        <v>13</v>
      </c>
      <c r="N129" s="3"/>
    </row>
    <row r="130" spans="1:14" ht="39" customHeight="1" x14ac:dyDescent="0.2">
      <c r="A130" s="20" t="s">
        <v>132</v>
      </c>
      <c r="B130" s="45">
        <v>20203</v>
      </c>
      <c r="C130" s="46" t="s">
        <v>21</v>
      </c>
      <c r="D130" s="102" t="s">
        <v>25</v>
      </c>
      <c r="E130" s="46">
        <v>50112004</v>
      </c>
      <c r="F130" s="46">
        <v>92024246</v>
      </c>
      <c r="G130" s="53" t="s">
        <v>147</v>
      </c>
      <c r="H130" s="57" t="s">
        <v>141</v>
      </c>
      <c r="I130" s="48">
        <v>150</v>
      </c>
      <c r="J130" s="55">
        <v>5834</v>
      </c>
      <c r="K130" s="50">
        <f t="shared" si="3"/>
        <v>875100</v>
      </c>
      <c r="L130" s="84" t="str">
        <f t="shared" si="4"/>
        <v>I y II Semestre 2016</v>
      </c>
      <c r="M130" s="84" t="s">
        <v>13</v>
      </c>
      <c r="N130" s="3"/>
    </row>
    <row r="131" spans="1:14" ht="39" customHeight="1" x14ac:dyDescent="0.2">
      <c r="A131" s="20" t="s">
        <v>132</v>
      </c>
      <c r="B131" s="45">
        <v>20203</v>
      </c>
      <c r="C131" s="46" t="s">
        <v>23</v>
      </c>
      <c r="D131" s="102" t="s">
        <v>148</v>
      </c>
      <c r="E131" s="46" t="s">
        <v>351</v>
      </c>
      <c r="F131" s="46">
        <v>92101337</v>
      </c>
      <c r="G131" s="53" t="s">
        <v>149</v>
      </c>
      <c r="H131" s="47" t="s">
        <v>135</v>
      </c>
      <c r="I131" s="48">
        <v>100</v>
      </c>
      <c r="J131" s="55">
        <v>1750</v>
      </c>
      <c r="K131" s="50">
        <f t="shared" si="3"/>
        <v>175000</v>
      </c>
      <c r="L131" s="84" t="str">
        <f t="shared" si="4"/>
        <v>I y II Semestre 2016</v>
      </c>
      <c r="M131" s="84" t="s">
        <v>13</v>
      </c>
      <c r="N131" s="3"/>
    </row>
    <row r="132" spans="1:14" ht="39" customHeight="1" x14ac:dyDescent="0.2">
      <c r="A132" s="20" t="s">
        <v>132</v>
      </c>
      <c r="B132" s="45">
        <v>20203</v>
      </c>
      <c r="C132" s="46" t="s">
        <v>16</v>
      </c>
      <c r="D132" s="102" t="s">
        <v>139</v>
      </c>
      <c r="E132" s="46" t="s">
        <v>352</v>
      </c>
      <c r="F132" s="46">
        <v>92101341</v>
      </c>
      <c r="G132" s="53" t="s">
        <v>150</v>
      </c>
      <c r="H132" s="57" t="s">
        <v>135</v>
      </c>
      <c r="I132" s="48">
        <v>3200</v>
      </c>
      <c r="J132" s="55">
        <v>258</v>
      </c>
      <c r="K132" s="50">
        <f t="shared" si="3"/>
        <v>825600</v>
      </c>
      <c r="L132" s="84" t="str">
        <f t="shared" si="4"/>
        <v>I y II Semestre 2016</v>
      </c>
      <c r="M132" s="84" t="s">
        <v>13</v>
      </c>
      <c r="N132" s="3"/>
    </row>
    <row r="133" spans="1:14" ht="39" customHeight="1" x14ac:dyDescent="0.2">
      <c r="A133" s="20" t="s">
        <v>132</v>
      </c>
      <c r="B133" s="45">
        <v>20203</v>
      </c>
      <c r="C133" s="46" t="s">
        <v>34</v>
      </c>
      <c r="D133" s="102" t="s">
        <v>22</v>
      </c>
      <c r="E133" s="46" t="s">
        <v>353</v>
      </c>
      <c r="F133" s="46" t="s">
        <v>354</v>
      </c>
      <c r="G133" s="53" t="s">
        <v>151</v>
      </c>
      <c r="H133" s="57" t="s">
        <v>152</v>
      </c>
      <c r="I133" s="48">
        <v>1400</v>
      </c>
      <c r="J133" s="55">
        <v>891</v>
      </c>
      <c r="K133" s="50">
        <f t="shared" si="3"/>
        <v>1247400</v>
      </c>
      <c r="L133" s="84" t="str">
        <f t="shared" si="4"/>
        <v>I y II Semestre 2016</v>
      </c>
      <c r="M133" s="84" t="s">
        <v>13</v>
      </c>
      <c r="N133" s="3"/>
    </row>
    <row r="134" spans="1:14" ht="39" customHeight="1" x14ac:dyDescent="0.2">
      <c r="A134" s="20" t="s">
        <v>132</v>
      </c>
      <c r="B134" s="45">
        <v>20203</v>
      </c>
      <c r="C134" s="46" t="s">
        <v>23</v>
      </c>
      <c r="D134" s="102" t="s">
        <v>153</v>
      </c>
      <c r="E134" s="47">
        <v>50221303</v>
      </c>
      <c r="F134" s="47">
        <v>92095870</v>
      </c>
      <c r="G134" s="53" t="s">
        <v>154</v>
      </c>
      <c r="H134" s="57" t="s">
        <v>141</v>
      </c>
      <c r="I134" s="48">
        <v>220</v>
      </c>
      <c r="J134" s="55">
        <v>800</v>
      </c>
      <c r="K134" s="50">
        <f t="shared" si="3"/>
        <v>176000</v>
      </c>
      <c r="L134" s="84" t="str">
        <f t="shared" si="4"/>
        <v>I y II Semestre 2016</v>
      </c>
      <c r="M134" s="84" t="s">
        <v>13</v>
      </c>
      <c r="N134" s="3"/>
    </row>
    <row r="135" spans="1:14" ht="39" customHeight="1" x14ac:dyDescent="0.2">
      <c r="A135" s="20" t="s">
        <v>132</v>
      </c>
      <c r="B135" s="45">
        <v>20203</v>
      </c>
      <c r="C135" s="46" t="s">
        <v>155</v>
      </c>
      <c r="D135" s="102" t="s">
        <v>156</v>
      </c>
      <c r="E135" s="46">
        <v>50192303</v>
      </c>
      <c r="F135" s="46">
        <v>92101336</v>
      </c>
      <c r="G135" s="53" t="s">
        <v>157</v>
      </c>
      <c r="H135" s="57" t="s">
        <v>152</v>
      </c>
      <c r="I135" s="48">
        <v>750</v>
      </c>
      <c r="J135" s="55">
        <v>1500</v>
      </c>
      <c r="K135" s="50">
        <f t="shared" si="3"/>
        <v>1125000</v>
      </c>
      <c r="L135" s="84" t="str">
        <f t="shared" si="4"/>
        <v>I y II Semestre 2016</v>
      </c>
      <c r="M135" s="84" t="s">
        <v>13</v>
      </c>
      <c r="N135" s="3"/>
    </row>
    <row r="136" spans="1:14" ht="39" customHeight="1" x14ac:dyDescent="0.2">
      <c r="A136" s="20" t="s">
        <v>132</v>
      </c>
      <c r="B136" s="45">
        <v>20203</v>
      </c>
      <c r="C136" s="46" t="s">
        <v>30</v>
      </c>
      <c r="D136" s="102" t="s">
        <v>22</v>
      </c>
      <c r="E136" s="46">
        <v>50221201</v>
      </c>
      <c r="F136" s="46">
        <v>92044204</v>
      </c>
      <c r="G136" s="53" t="s">
        <v>158</v>
      </c>
      <c r="H136" s="57" t="s">
        <v>135</v>
      </c>
      <c r="I136" s="48">
        <v>80</v>
      </c>
      <c r="J136" s="55">
        <v>2500</v>
      </c>
      <c r="K136" s="50">
        <f t="shared" si="3"/>
        <v>200000</v>
      </c>
      <c r="L136" s="84" t="str">
        <f t="shared" si="4"/>
        <v>I y II Semestre 2016</v>
      </c>
      <c r="M136" s="84" t="s">
        <v>13</v>
      </c>
      <c r="N136" s="3"/>
    </row>
    <row r="137" spans="1:14" ht="39" customHeight="1" x14ac:dyDescent="0.2">
      <c r="A137" s="118" t="s">
        <v>132</v>
      </c>
      <c r="B137" s="66">
        <v>20302</v>
      </c>
      <c r="C137" s="46" t="s">
        <v>159</v>
      </c>
      <c r="D137" s="102" t="s">
        <v>160</v>
      </c>
      <c r="E137" s="46" t="s">
        <v>355</v>
      </c>
      <c r="F137" s="46" t="s">
        <v>356</v>
      </c>
      <c r="G137" s="119" t="s">
        <v>161</v>
      </c>
      <c r="H137" s="47" t="s">
        <v>135</v>
      </c>
      <c r="I137" s="47">
        <v>36</v>
      </c>
      <c r="J137" s="58">
        <v>21500</v>
      </c>
      <c r="K137" s="58">
        <f t="shared" si="3"/>
        <v>774000</v>
      </c>
      <c r="L137" s="84" t="str">
        <f t="shared" si="4"/>
        <v>I y II Semestre 2016</v>
      </c>
      <c r="M137" s="84" t="s">
        <v>13</v>
      </c>
      <c r="N137" s="3"/>
    </row>
    <row r="138" spans="1:14" ht="39" customHeight="1" x14ac:dyDescent="0.2">
      <c r="A138" s="118" t="s">
        <v>132</v>
      </c>
      <c r="B138" s="66">
        <v>20302</v>
      </c>
      <c r="C138" s="46" t="s">
        <v>18</v>
      </c>
      <c r="D138" s="102" t="s">
        <v>162</v>
      </c>
      <c r="E138" s="46" t="s">
        <v>357</v>
      </c>
      <c r="F138" s="46" t="s">
        <v>358</v>
      </c>
      <c r="G138" s="119" t="s">
        <v>163</v>
      </c>
      <c r="H138" s="47" t="s">
        <v>135</v>
      </c>
      <c r="I138" s="47">
        <v>122</v>
      </c>
      <c r="J138" s="58">
        <v>6000</v>
      </c>
      <c r="K138" s="58">
        <f t="shared" si="3"/>
        <v>732000</v>
      </c>
      <c r="L138" s="84" t="str">
        <f t="shared" si="4"/>
        <v>I y II Semestre 2016</v>
      </c>
      <c r="M138" s="84" t="s">
        <v>13</v>
      </c>
      <c r="N138" s="3"/>
    </row>
    <row r="139" spans="1:14" ht="39" customHeight="1" x14ac:dyDescent="0.2">
      <c r="A139" s="20" t="s">
        <v>132</v>
      </c>
      <c r="B139" s="59">
        <v>20304</v>
      </c>
      <c r="C139" s="46" t="s">
        <v>164</v>
      </c>
      <c r="D139" s="102" t="s">
        <v>31</v>
      </c>
      <c r="E139" s="46">
        <v>39101803</v>
      </c>
      <c r="F139" s="117">
        <v>92017241</v>
      </c>
      <c r="G139" s="120" t="s">
        <v>359</v>
      </c>
      <c r="H139" s="57" t="s">
        <v>135</v>
      </c>
      <c r="I139" s="48">
        <v>45</v>
      </c>
      <c r="J139" s="49">
        <v>700</v>
      </c>
      <c r="K139" s="50">
        <f t="shared" si="3"/>
        <v>31500</v>
      </c>
      <c r="L139" s="84" t="str">
        <f t="shared" si="4"/>
        <v>I y II Semestre 2016</v>
      </c>
      <c r="M139" s="84" t="s">
        <v>13</v>
      </c>
      <c r="N139" s="3"/>
    </row>
    <row r="140" spans="1:14" ht="39" customHeight="1" x14ac:dyDescent="0.2">
      <c r="A140" s="20" t="s">
        <v>132</v>
      </c>
      <c r="B140" s="59">
        <v>20399</v>
      </c>
      <c r="C140" s="46" t="s">
        <v>51</v>
      </c>
      <c r="D140" s="102" t="s">
        <v>165</v>
      </c>
      <c r="E140" s="46">
        <v>30181519</v>
      </c>
      <c r="F140" s="46">
        <v>92048294</v>
      </c>
      <c r="G140" s="117" t="s">
        <v>166</v>
      </c>
      <c r="H140" s="47" t="s">
        <v>135</v>
      </c>
      <c r="I140" s="48">
        <v>300</v>
      </c>
      <c r="J140" s="49">
        <v>650</v>
      </c>
      <c r="K140" s="50">
        <f t="shared" si="3"/>
        <v>195000</v>
      </c>
      <c r="L140" s="84" t="str">
        <f t="shared" si="4"/>
        <v>I y II Semestre 2016</v>
      </c>
      <c r="M140" s="84" t="s">
        <v>13</v>
      </c>
      <c r="N140" s="3"/>
    </row>
    <row r="141" spans="1:14" ht="39" customHeight="1" x14ac:dyDescent="0.2">
      <c r="A141" s="20" t="s">
        <v>132</v>
      </c>
      <c r="B141" s="59">
        <v>20399</v>
      </c>
      <c r="C141" s="105" t="s">
        <v>167</v>
      </c>
      <c r="D141" s="106" t="s">
        <v>168</v>
      </c>
      <c r="E141" s="105">
        <v>30181505</v>
      </c>
      <c r="F141" s="105">
        <v>90017310</v>
      </c>
      <c r="G141" s="117" t="s">
        <v>169</v>
      </c>
      <c r="H141" s="57" t="s">
        <v>135</v>
      </c>
      <c r="I141" s="48">
        <v>40</v>
      </c>
      <c r="J141" s="49">
        <v>45000</v>
      </c>
      <c r="K141" s="50">
        <f t="shared" si="3"/>
        <v>1800000</v>
      </c>
      <c r="L141" s="84" t="str">
        <f t="shared" si="4"/>
        <v>I y II Semestre 2016</v>
      </c>
      <c r="M141" s="84" t="s">
        <v>13</v>
      </c>
      <c r="N141" s="3"/>
    </row>
    <row r="142" spans="1:14" ht="39" customHeight="1" x14ac:dyDescent="0.2">
      <c r="A142" s="20" t="s">
        <v>132</v>
      </c>
      <c r="B142" s="52">
        <v>29901</v>
      </c>
      <c r="C142" s="46" t="s">
        <v>28</v>
      </c>
      <c r="D142" s="102" t="s">
        <v>22</v>
      </c>
      <c r="E142" s="46" t="s">
        <v>360</v>
      </c>
      <c r="F142" s="46" t="s">
        <v>361</v>
      </c>
      <c r="G142" s="53" t="s">
        <v>170</v>
      </c>
      <c r="H142" s="56" t="s">
        <v>135</v>
      </c>
      <c r="I142" s="53">
        <v>42</v>
      </c>
      <c r="J142" s="60">
        <v>380</v>
      </c>
      <c r="K142" s="50">
        <f t="shared" si="3"/>
        <v>15960</v>
      </c>
      <c r="L142" s="84" t="str">
        <f t="shared" si="4"/>
        <v>I y II Semestre 2016</v>
      </c>
      <c r="M142" s="84" t="s">
        <v>13</v>
      </c>
      <c r="N142" s="3"/>
    </row>
    <row r="143" spans="1:14" ht="39" customHeight="1" x14ac:dyDescent="0.2">
      <c r="A143" s="118" t="s">
        <v>132</v>
      </c>
      <c r="B143" s="52">
        <v>29901</v>
      </c>
      <c r="C143" s="46" t="s">
        <v>171</v>
      </c>
      <c r="D143" s="102" t="s">
        <v>172</v>
      </c>
      <c r="E143" s="46" t="s">
        <v>362</v>
      </c>
      <c r="F143" s="46" t="s">
        <v>574</v>
      </c>
      <c r="G143" s="53" t="s">
        <v>173</v>
      </c>
      <c r="H143" s="47" t="s">
        <v>135</v>
      </c>
      <c r="I143" s="52">
        <v>100</v>
      </c>
      <c r="J143" s="61">
        <v>67</v>
      </c>
      <c r="K143" s="50">
        <f t="shared" si="3"/>
        <v>6700</v>
      </c>
      <c r="L143" s="84" t="str">
        <f t="shared" si="4"/>
        <v>I y II Semestre 2016</v>
      </c>
      <c r="M143" s="84" t="s">
        <v>13</v>
      </c>
      <c r="N143" s="3"/>
    </row>
    <row r="144" spans="1:14" ht="39" customHeight="1" x14ac:dyDescent="0.2">
      <c r="A144" s="118" t="s">
        <v>132</v>
      </c>
      <c r="B144" s="52">
        <v>29901</v>
      </c>
      <c r="C144" s="46" t="s">
        <v>47</v>
      </c>
      <c r="D144" s="102" t="s">
        <v>137</v>
      </c>
      <c r="E144" s="46" t="s">
        <v>364</v>
      </c>
      <c r="F144" s="46">
        <v>92013612</v>
      </c>
      <c r="G144" s="53" t="s">
        <v>174</v>
      </c>
      <c r="H144" s="47" t="s">
        <v>135</v>
      </c>
      <c r="I144" s="52">
        <v>2</v>
      </c>
      <c r="J144" s="54">
        <v>15000</v>
      </c>
      <c r="K144" s="50">
        <f t="shared" si="3"/>
        <v>30000</v>
      </c>
      <c r="L144" s="84" t="str">
        <f t="shared" si="4"/>
        <v>I y II Semestre 2016</v>
      </c>
      <c r="M144" s="84" t="s">
        <v>13</v>
      </c>
      <c r="N144" s="3"/>
    </row>
    <row r="145" spans="1:14" ht="39" customHeight="1" x14ac:dyDescent="0.2">
      <c r="A145" s="118" t="s">
        <v>132</v>
      </c>
      <c r="B145" s="52">
        <v>29901</v>
      </c>
      <c r="C145" s="46" t="s">
        <v>28</v>
      </c>
      <c r="D145" s="102" t="s">
        <v>175</v>
      </c>
      <c r="E145" s="46" t="s">
        <v>365</v>
      </c>
      <c r="F145" s="46">
        <v>90014319</v>
      </c>
      <c r="G145" s="53" t="s">
        <v>176</v>
      </c>
      <c r="H145" s="47" t="s">
        <v>135</v>
      </c>
      <c r="I145" s="52">
        <v>50</v>
      </c>
      <c r="J145" s="54">
        <v>550</v>
      </c>
      <c r="K145" s="50">
        <f t="shared" si="3"/>
        <v>27500</v>
      </c>
      <c r="L145" s="84" t="str">
        <f t="shared" si="4"/>
        <v>I y II Semestre 2016</v>
      </c>
      <c r="M145" s="84" t="s">
        <v>13</v>
      </c>
      <c r="N145" s="3"/>
    </row>
    <row r="146" spans="1:14" ht="39" customHeight="1" x14ac:dyDescent="0.2">
      <c r="A146" s="118" t="s">
        <v>132</v>
      </c>
      <c r="B146" s="52">
        <v>29901</v>
      </c>
      <c r="C146" s="46" t="s">
        <v>177</v>
      </c>
      <c r="D146" s="102" t="s">
        <v>178</v>
      </c>
      <c r="E146" s="46" t="s">
        <v>366</v>
      </c>
      <c r="F146" s="46">
        <v>90002555</v>
      </c>
      <c r="G146" s="53" t="s">
        <v>179</v>
      </c>
      <c r="H146" s="47" t="s">
        <v>135</v>
      </c>
      <c r="I146" s="52">
        <v>10</v>
      </c>
      <c r="J146" s="54">
        <v>1393.75</v>
      </c>
      <c r="K146" s="50">
        <f t="shared" si="3"/>
        <v>13937.5</v>
      </c>
      <c r="L146" s="84" t="str">
        <f t="shared" si="4"/>
        <v>I y II Semestre 2016</v>
      </c>
      <c r="M146" s="84" t="s">
        <v>13</v>
      </c>
      <c r="N146" s="3"/>
    </row>
    <row r="147" spans="1:14" ht="39" customHeight="1" x14ac:dyDescent="0.2">
      <c r="A147" s="20" t="s">
        <v>132</v>
      </c>
      <c r="B147" s="52">
        <v>29901</v>
      </c>
      <c r="C147" s="46" t="s">
        <v>177</v>
      </c>
      <c r="D147" s="102" t="s">
        <v>139</v>
      </c>
      <c r="E147" s="46">
        <v>44121708</v>
      </c>
      <c r="F147" s="46">
        <v>90009704</v>
      </c>
      <c r="G147" s="53" t="s">
        <v>180</v>
      </c>
      <c r="H147" s="56" t="s">
        <v>135</v>
      </c>
      <c r="I147" s="52">
        <v>10</v>
      </c>
      <c r="J147" s="54">
        <v>1750</v>
      </c>
      <c r="K147" s="50">
        <f t="shared" si="3"/>
        <v>17500</v>
      </c>
      <c r="L147" s="84" t="str">
        <f t="shared" si="4"/>
        <v>I y II Semestre 2016</v>
      </c>
      <c r="M147" s="84" t="s">
        <v>13</v>
      </c>
      <c r="N147" s="3"/>
    </row>
    <row r="148" spans="1:14" ht="39" customHeight="1" x14ac:dyDescent="0.2">
      <c r="A148" s="20" t="s">
        <v>132</v>
      </c>
      <c r="B148" s="52">
        <v>29901</v>
      </c>
      <c r="C148" s="46" t="s">
        <v>181</v>
      </c>
      <c r="D148" s="102" t="s">
        <v>22</v>
      </c>
      <c r="E148" s="46" t="s">
        <v>367</v>
      </c>
      <c r="F148" s="46">
        <v>90027492</v>
      </c>
      <c r="G148" s="53" t="s">
        <v>182</v>
      </c>
      <c r="H148" s="57" t="s">
        <v>135</v>
      </c>
      <c r="I148" s="52">
        <v>30</v>
      </c>
      <c r="J148" s="54">
        <v>57</v>
      </c>
      <c r="K148" s="50">
        <f t="shared" si="3"/>
        <v>1710</v>
      </c>
      <c r="L148" s="84" t="str">
        <f t="shared" si="4"/>
        <v>I y II Semestre 2016</v>
      </c>
      <c r="M148" s="84" t="s">
        <v>13</v>
      </c>
      <c r="N148" s="3"/>
    </row>
    <row r="149" spans="1:14" ht="39" customHeight="1" x14ac:dyDescent="0.2">
      <c r="A149" s="20" t="s">
        <v>132</v>
      </c>
      <c r="B149" s="52">
        <v>29901</v>
      </c>
      <c r="C149" s="46" t="s">
        <v>177</v>
      </c>
      <c r="D149" s="102" t="s">
        <v>25</v>
      </c>
      <c r="E149" s="46" t="s">
        <v>366</v>
      </c>
      <c r="F149" s="46">
        <v>90009707</v>
      </c>
      <c r="G149" s="53" t="s">
        <v>183</v>
      </c>
      <c r="H149" s="47" t="s">
        <v>135</v>
      </c>
      <c r="I149" s="52">
        <v>18</v>
      </c>
      <c r="J149" s="54">
        <v>1625</v>
      </c>
      <c r="K149" s="50">
        <f t="shared" si="3"/>
        <v>29250</v>
      </c>
      <c r="L149" s="84" t="str">
        <f t="shared" si="4"/>
        <v>I y II Semestre 2016</v>
      </c>
      <c r="M149" s="84" t="s">
        <v>13</v>
      </c>
      <c r="N149" s="3"/>
    </row>
    <row r="150" spans="1:14" ht="39" customHeight="1" x14ac:dyDescent="0.2">
      <c r="A150" s="20" t="s">
        <v>132</v>
      </c>
      <c r="B150" s="52">
        <v>29901</v>
      </c>
      <c r="C150" s="46" t="s">
        <v>37</v>
      </c>
      <c r="D150" s="102" t="s">
        <v>31</v>
      </c>
      <c r="E150" s="46" t="s">
        <v>368</v>
      </c>
      <c r="F150" s="46">
        <v>90000908</v>
      </c>
      <c r="G150" s="53" t="s">
        <v>184</v>
      </c>
      <c r="H150" s="47" t="s">
        <v>135</v>
      </c>
      <c r="I150" s="52">
        <v>32</v>
      </c>
      <c r="J150" s="54">
        <v>51</v>
      </c>
      <c r="K150" s="50">
        <f t="shared" si="3"/>
        <v>1632</v>
      </c>
      <c r="L150" s="84" t="str">
        <f t="shared" si="4"/>
        <v>I y II Semestre 2016</v>
      </c>
      <c r="M150" s="84" t="s">
        <v>13</v>
      </c>
      <c r="N150" s="3"/>
    </row>
    <row r="151" spans="1:14" ht="39" customHeight="1" x14ac:dyDescent="0.2">
      <c r="A151" s="118" t="s">
        <v>132</v>
      </c>
      <c r="B151" s="52">
        <v>29901</v>
      </c>
      <c r="C151" s="46" t="s">
        <v>47</v>
      </c>
      <c r="D151" s="102" t="s">
        <v>20</v>
      </c>
      <c r="E151" s="46" t="s">
        <v>369</v>
      </c>
      <c r="F151" s="46" t="s">
        <v>370</v>
      </c>
      <c r="G151" s="53" t="s">
        <v>185</v>
      </c>
      <c r="H151" s="47" t="s">
        <v>135</v>
      </c>
      <c r="I151" s="52">
        <v>16</v>
      </c>
      <c r="J151" s="54">
        <v>709</v>
      </c>
      <c r="K151" s="50">
        <f t="shared" si="3"/>
        <v>11344</v>
      </c>
      <c r="L151" s="84" t="str">
        <f t="shared" si="4"/>
        <v>I y II Semestre 2016</v>
      </c>
      <c r="M151" s="84" t="s">
        <v>13</v>
      </c>
      <c r="N151" s="3"/>
    </row>
    <row r="152" spans="1:14" ht="39" customHeight="1" x14ac:dyDescent="0.2">
      <c r="A152" s="118" t="s">
        <v>132</v>
      </c>
      <c r="B152" s="52">
        <v>29901</v>
      </c>
      <c r="C152" s="46" t="s">
        <v>16</v>
      </c>
      <c r="D152" s="102" t="s">
        <v>186</v>
      </c>
      <c r="E152" s="46" t="s">
        <v>371</v>
      </c>
      <c r="F152" s="46">
        <v>92067353</v>
      </c>
      <c r="G152" s="62" t="s">
        <v>187</v>
      </c>
      <c r="H152" s="47" t="s">
        <v>135</v>
      </c>
      <c r="I152" s="63">
        <v>10</v>
      </c>
      <c r="J152" s="64">
        <v>92.4</v>
      </c>
      <c r="K152" s="50">
        <f t="shared" si="3"/>
        <v>924</v>
      </c>
      <c r="L152" s="84" t="str">
        <f t="shared" si="4"/>
        <v>I y II Semestre 2016</v>
      </c>
      <c r="M152" s="84" t="s">
        <v>13</v>
      </c>
      <c r="N152" s="3"/>
    </row>
    <row r="153" spans="1:14" ht="39" customHeight="1" x14ac:dyDescent="0.2">
      <c r="A153" s="20" t="s">
        <v>132</v>
      </c>
      <c r="B153" s="52">
        <v>29901</v>
      </c>
      <c r="C153" s="46" t="s">
        <v>16</v>
      </c>
      <c r="D153" s="102" t="s">
        <v>188</v>
      </c>
      <c r="E153" s="46" t="s">
        <v>371</v>
      </c>
      <c r="F153" s="46">
        <v>92067356</v>
      </c>
      <c r="G153" s="62" t="s">
        <v>189</v>
      </c>
      <c r="H153" s="47" t="s">
        <v>135</v>
      </c>
      <c r="I153" s="63">
        <v>10</v>
      </c>
      <c r="J153" s="64">
        <v>121.6</v>
      </c>
      <c r="K153" s="50">
        <f t="shared" si="3"/>
        <v>1216</v>
      </c>
      <c r="L153" s="84" t="str">
        <f t="shared" si="4"/>
        <v>I y II Semestre 2016</v>
      </c>
      <c r="M153" s="84" t="s">
        <v>13</v>
      </c>
      <c r="N153" s="3"/>
    </row>
    <row r="154" spans="1:14" ht="39" customHeight="1" x14ac:dyDescent="0.2">
      <c r="A154" s="20" t="s">
        <v>132</v>
      </c>
      <c r="B154" s="52">
        <v>29901</v>
      </c>
      <c r="C154" s="46" t="s">
        <v>16</v>
      </c>
      <c r="D154" s="102" t="s">
        <v>190</v>
      </c>
      <c r="E154" s="46" t="s">
        <v>371</v>
      </c>
      <c r="F154" s="46">
        <v>92101577</v>
      </c>
      <c r="G154" s="62" t="s">
        <v>191</v>
      </c>
      <c r="H154" s="57" t="s">
        <v>135</v>
      </c>
      <c r="I154" s="63">
        <v>6</v>
      </c>
      <c r="J154" s="64">
        <v>157</v>
      </c>
      <c r="K154" s="50">
        <f t="shared" si="3"/>
        <v>942</v>
      </c>
      <c r="L154" s="84" t="str">
        <f t="shared" si="4"/>
        <v>I y II Semestre 2016</v>
      </c>
      <c r="M154" s="84" t="s">
        <v>13</v>
      </c>
      <c r="N154" s="3"/>
    </row>
    <row r="155" spans="1:14" ht="39" customHeight="1" x14ac:dyDescent="0.2">
      <c r="A155" s="20" t="s">
        <v>132</v>
      </c>
      <c r="B155" s="52">
        <v>29901</v>
      </c>
      <c r="C155" s="46" t="s">
        <v>16</v>
      </c>
      <c r="D155" s="102" t="s">
        <v>192</v>
      </c>
      <c r="E155" s="46" t="s">
        <v>371</v>
      </c>
      <c r="F155" s="46">
        <v>92067357</v>
      </c>
      <c r="G155" s="62" t="s">
        <v>193</v>
      </c>
      <c r="H155" s="56" t="s">
        <v>135</v>
      </c>
      <c r="I155" s="63">
        <v>6</v>
      </c>
      <c r="J155" s="64">
        <v>174</v>
      </c>
      <c r="K155" s="50">
        <f t="shared" si="3"/>
        <v>1044</v>
      </c>
      <c r="L155" s="84" t="str">
        <f t="shared" si="4"/>
        <v>I y II Semestre 2016</v>
      </c>
      <c r="M155" s="84" t="s">
        <v>13</v>
      </c>
      <c r="N155" s="3"/>
    </row>
    <row r="156" spans="1:14" ht="39" customHeight="1" x14ac:dyDescent="0.2">
      <c r="A156" s="118" t="s">
        <v>132</v>
      </c>
      <c r="B156" s="52">
        <v>29901</v>
      </c>
      <c r="C156" s="46" t="s">
        <v>16</v>
      </c>
      <c r="D156" s="102" t="s">
        <v>188</v>
      </c>
      <c r="E156" s="46" t="s">
        <v>371</v>
      </c>
      <c r="F156" s="46">
        <v>92067356</v>
      </c>
      <c r="G156" s="62" t="s">
        <v>194</v>
      </c>
      <c r="H156" s="47" t="s">
        <v>135</v>
      </c>
      <c r="I156" s="63">
        <v>10</v>
      </c>
      <c r="J156" s="64">
        <v>233.33</v>
      </c>
      <c r="K156" s="50">
        <f t="shared" si="3"/>
        <v>2333.3000000000002</v>
      </c>
      <c r="L156" s="84" t="str">
        <f t="shared" si="4"/>
        <v>I y II Semestre 2016</v>
      </c>
      <c r="M156" s="84" t="s">
        <v>13</v>
      </c>
      <c r="N156" s="3"/>
    </row>
    <row r="157" spans="1:14" ht="39" customHeight="1" x14ac:dyDescent="0.2">
      <c r="A157" s="118" t="s">
        <v>132</v>
      </c>
      <c r="B157" s="52">
        <v>29901</v>
      </c>
      <c r="C157" s="46" t="s">
        <v>16</v>
      </c>
      <c r="D157" s="65" t="s">
        <v>195</v>
      </c>
      <c r="E157" s="46" t="s">
        <v>371</v>
      </c>
      <c r="F157" s="46">
        <v>92067356</v>
      </c>
      <c r="G157" s="62" t="s">
        <v>196</v>
      </c>
      <c r="H157" s="47" t="s">
        <v>135</v>
      </c>
      <c r="I157" s="63">
        <v>20</v>
      </c>
      <c r="J157" s="64">
        <v>253.33</v>
      </c>
      <c r="K157" s="50">
        <f t="shared" si="3"/>
        <v>5066.6000000000004</v>
      </c>
      <c r="L157" s="84" t="str">
        <f t="shared" si="4"/>
        <v>I y II Semestre 2016</v>
      </c>
      <c r="M157" s="84" t="s">
        <v>13</v>
      </c>
      <c r="N157" s="3"/>
    </row>
    <row r="158" spans="1:14" ht="39" customHeight="1" x14ac:dyDescent="0.2">
      <c r="A158" s="20" t="s">
        <v>132</v>
      </c>
      <c r="B158" s="66">
        <v>29903</v>
      </c>
      <c r="C158" s="46" t="s">
        <v>197</v>
      </c>
      <c r="D158" s="102" t="s">
        <v>198</v>
      </c>
      <c r="E158" s="46" t="s">
        <v>372</v>
      </c>
      <c r="F158" s="46">
        <v>90030653</v>
      </c>
      <c r="G158" s="117" t="s">
        <v>199</v>
      </c>
      <c r="H158" s="47" t="s">
        <v>135</v>
      </c>
      <c r="I158" s="48">
        <v>1250</v>
      </c>
      <c r="J158" s="49">
        <v>300</v>
      </c>
      <c r="K158" s="50">
        <f t="shared" si="3"/>
        <v>375000</v>
      </c>
      <c r="L158" s="84" t="str">
        <f t="shared" si="4"/>
        <v>I y II Semestre 2016</v>
      </c>
      <c r="M158" s="84" t="s">
        <v>13</v>
      </c>
      <c r="N158" s="3"/>
    </row>
    <row r="159" spans="1:14" ht="39" customHeight="1" x14ac:dyDescent="0.2">
      <c r="A159" s="118" t="s">
        <v>132</v>
      </c>
      <c r="B159" s="52">
        <v>29903</v>
      </c>
      <c r="C159" s="46" t="s">
        <v>34</v>
      </c>
      <c r="D159" s="102" t="s">
        <v>137</v>
      </c>
      <c r="E159" s="46" t="s">
        <v>373</v>
      </c>
      <c r="F159" s="46">
        <v>92030151</v>
      </c>
      <c r="G159" s="53" t="s">
        <v>200</v>
      </c>
      <c r="H159" s="47" t="s">
        <v>135</v>
      </c>
      <c r="I159" s="52">
        <v>200</v>
      </c>
      <c r="J159" s="54">
        <v>516.13</v>
      </c>
      <c r="K159" s="50">
        <f t="shared" si="3"/>
        <v>103226</v>
      </c>
      <c r="L159" s="84" t="str">
        <f t="shared" si="4"/>
        <v>I y II Semestre 2016</v>
      </c>
      <c r="M159" s="84" t="s">
        <v>13</v>
      </c>
      <c r="N159" s="3" t="s">
        <v>374</v>
      </c>
    </row>
    <row r="160" spans="1:14" ht="39" customHeight="1" x14ac:dyDescent="0.2">
      <c r="A160" s="118" t="s">
        <v>132</v>
      </c>
      <c r="B160" s="52">
        <v>29903</v>
      </c>
      <c r="C160" s="46" t="s">
        <v>201</v>
      </c>
      <c r="D160" s="65" t="s">
        <v>36</v>
      </c>
      <c r="E160" s="46" t="s">
        <v>375</v>
      </c>
      <c r="F160" s="46" t="s">
        <v>376</v>
      </c>
      <c r="G160" s="53" t="s">
        <v>202</v>
      </c>
      <c r="H160" s="47" t="s">
        <v>135</v>
      </c>
      <c r="I160" s="52">
        <v>15</v>
      </c>
      <c r="J160" s="54">
        <v>1120</v>
      </c>
      <c r="K160" s="50">
        <f t="shared" si="3"/>
        <v>16800</v>
      </c>
      <c r="L160" s="84" t="str">
        <f t="shared" si="4"/>
        <v>I y II Semestre 2016</v>
      </c>
      <c r="M160" s="84" t="s">
        <v>13</v>
      </c>
      <c r="N160" s="3"/>
    </row>
    <row r="161" spans="1:14" ht="39" customHeight="1" x14ac:dyDescent="0.2">
      <c r="A161" s="20" t="s">
        <v>132</v>
      </c>
      <c r="B161" s="52">
        <v>29903</v>
      </c>
      <c r="C161" s="46" t="s">
        <v>203</v>
      </c>
      <c r="D161" s="103">
        <v>250082</v>
      </c>
      <c r="E161" s="52">
        <v>24121502</v>
      </c>
      <c r="F161" s="52">
        <v>92014622</v>
      </c>
      <c r="G161" s="53" t="s">
        <v>204</v>
      </c>
      <c r="H161" s="57" t="s">
        <v>135</v>
      </c>
      <c r="I161" s="52">
        <v>25</v>
      </c>
      <c r="J161" s="54">
        <v>1721.2639999999999</v>
      </c>
      <c r="K161" s="50">
        <f t="shared" si="3"/>
        <v>43031.6</v>
      </c>
      <c r="L161" s="84" t="str">
        <f t="shared" si="4"/>
        <v>I y II Semestre 2016</v>
      </c>
      <c r="M161" s="84" t="s">
        <v>13</v>
      </c>
      <c r="N161" s="3"/>
    </row>
    <row r="162" spans="1:14" ht="39" customHeight="1" x14ac:dyDescent="0.2">
      <c r="A162" s="20" t="s">
        <v>132</v>
      </c>
      <c r="B162" s="52">
        <v>29903</v>
      </c>
      <c r="C162" s="46" t="s">
        <v>32</v>
      </c>
      <c r="D162" s="102" t="s">
        <v>57</v>
      </c>
      <c r="E162" s="46" t="s">
        <v>377</v>
      </c>
      <c r="F162" s="46">
        <v>92035693</v>
      </c>
      <c r="G162" s="53" t="s">
        <v>205</v>
      </c>
      <c r="H162" s="47" t="s">
        <v>135</v>
      </c>
      <c r="I162" s="52">
        <v>43</v>
      </c>
      <c r="J162" s="54">
        <v>106</v>
      </c>
      <c r="K162" s="50">
        <f t="shared" si="3"/>
        <v>4558</v>
      </c>
      <c r="L162" s="84" t="str">
        <f t="shared" si="4"/>
        <v>I y II Semestre 2016</v>
      </c>
      <c r="M162" s="84" t="s">
        <v>13</v>
      </c>
      <c r="N162" s="3"/>
    </row>
    <row r="163" spans="1:14" ht="39" customHeight="1" x14ac:dyDescent="0.2">
      <c r="A163" s="20" t="s">
        <v>132</v>
      </c>
      <c r="B163" s="52">
        <v>29903</v>
      </c>
      <c r="C163" s="46" t="s">
        <v>23</v>
      </c>
      <c r="D163" s="102" t="s">
        <v>206</v>
      </c>
      <c r="E163" s="46">
        <v>14111506</v>
      </c>
      <c r="F163" s="46">
        <v>92013914</v>
      </c>
      <c r="G163" s="53" t="s">
        <v>207</v>
      </c>
      <c r="H163" s="47" t="s">
        <v>135</v>
      </c>
      <c r="I163" s="52">
        <v>10</v>
      </c>
      <c r="J163" s="54">
        <v>2334</v>
      </c>
      <c r="K163" s="50">
        <f t="shared" si="3"/>
        <v>23340</v>
      </c>
      <c r="L163" s="84" t="str">
        <f t="shared" si="4"/>
        <v>I y II Semestre 2016</v>
      </c>
      <c r="M163" s="84" t="s">
        <v>13</v>
      </c>
      <c r="N163" s="3"/>
    </row>
    <row r="164" spans="1:14" ht="39" customHeight="1" thickBot="1" x14ac:dyDescent="0.25">
      <c r="A164" s="20" t="s">
        <v>132</v>
      </c>
      <c r="B164" s="67">
        <v>29903</v>
      </c>
      <c r="C164" s="46" t="s">
        <v>16</v>
      </c>
      <c r="D164" s="102" t="s">
        <v>208</v>
      </c>
      <c r="E164" s="46">
        <v>14111610</v>
      </c>
      <c r="F164" s="46">
        <v>92072378</v>
      </c>
      <c r="G164" s="68" t="s">
        <v>209</v>
      </c>
      <c r="H164" s="57" t="s">
        <v>135</v>
      </c>
      <c r="I164" s="67">
        <v>20</v>
      </c>
      <c r="J164" s="69">
        <v>485.75</v>
      </c>
      <c r="K164" s="50">
        <f t="shared" si="3"/>
        <v>9715</v>
      </c>
      <c r="L164" s="84" t="str">
        <f t="shared" si="4"/>
        <v>I y II Semestre 2016</v>
      </c>
      <c r="M164" s="84" t="s">
        <v>13</v>
      </c>
      <c r="N164" s="3"/>
    </row>
    <row r="165" spans="1:14" ht="39" customHeight="1" x14ac:dyDescent="0.2">
      <c r="A165" s="20" t="s">
        <v>132</v>
      </c>
      <c r="B165" s="66">
        <v>29904</v>
      </c>
      <c r="C165" s="46" t="s">
        <v>21</v>
      </c>
      <c r="D165" s="102" t="s">
        <v>19</v>
      </c>
      <c r="E165" s="46">
        <v>92080317</v>
      </c>
      <c r="F165" s="46">
        <v>52121508</v>
      </c>
      <c r="G165" s="117" t="s">
        <v>210</v>
      </c>
      <c r="H165" s="57" t="s">
        <v>135</v>
      </c>
      <c r="I165" s="48">
        <v>350</v>
      </c>
      <c r="J165" s="49">
        <v>10000</v>
      </c>
      <c r="K165" s="50">
        <f t="shared" si="3"/>
        <v>3500000</v>
      </c>
      <c r="L165" s="84" t="str">
        <f t="shared" si="4"/>
        <v>I y II Semestre 2016</v>
      </c>
      <c r="M165" s="84" t="s">
        <v>13</v>
      </c>
      <c r="N165" s="3"/>
    </row>
    <row r="166" spans="1:14" ht="39" customHeight="1" x14ac:dyDescent="0.2">
      <c r="A166" s="20" t="s">
        <v>132</v>
      </c>
      <c r="B166" s="66">
        <v>29904</v>
      </c>
      <c r="C166" s="46" t="s">
        <v>211</v>
      </c>
      <c r="D166" s="102" t="s">
        <v>31</v>
      </c>
      <c r="E166" s="46">
        <v>92080661</v>
      </c>
      <c r="F166" s="46">
        <v>53103099</v>
      </c>
      <c r="G166" s="117" t="s">
        <v>212</v>
      </c>
      <c r="H166" s="57" t="s">
        <v>135</v>
      </c>
      <c r="I166" s="48">
        <v>60</v>
      </c>
      <c r="J166" s="49">
        <v>3000</v>
      </c>
      <c r="K166" s="50">
        <f t="shared" si="3"/>
        <v>180000</v>
      </c>
      <c r="L166" s="84" t="str">
        <f t="shared" si="4"/>
        <v>I y II Semestre 2016</v>
      </c>
      <c r="M166" s="84" t="s">
        <v>13</v>
      </c>
      <c r="N166" s="3"/>
    </row>
    <row r="167" spans="1:14" ht="39" customHeight="1" x14ac:dyDescent="0.2">
      <c r="A167" s="20" t="s">
        <v>132</v>
      </c>
      <c r="B167" s="66">
        <v>29904</v>
      </c>
      <c r="C167" s="46" t="s">
        <v>34</v>
      </c>
      <c r="D167" s="102" t="s">
        <v>22</v>
      </c>
      <c r="E167" s="46">
        <v>92080318</v>
      </c>
      <c r="F167" s="46">
        <v>53102401</v>
      </c>
      <c r="G167" s="117" t="s">
        <v>213</v>
      </c>
      <c r="H167" s="57" t="s">
        <v>135</v>
      </c>
      <c r="I167" s="48">
        <v>100</v>
      </c>
      <c r="J167" s="49">
        <v>500</v>
      </c>
      <c r="K167" s="50">
        <f t="shared" si="3"/>
        <v>50000</v>
      </c>
      <c r="L167" s="84" t="str">
        <f t="shared" si="4"/>
        <v>I y II Semestre 2016</v>
      </c>
      <c r="M167" s="84" t="s">
        <v>13</v>
      </c>
      <c r="N167" s="3"/>
    </row>
    <row r="168" spans="1:14" ht="39" customHeight="1" x14ac:dyDescent="0.2">
      <c r="A168" s="20" t="s">
        <v>132</v>
      </c>
      <c r="B168" s="66">
        <v>29904</v>
      </c>
      <c r="C168" s="46" t="s">
        <v>34</v>
      </c>
      <c r="D168" s="102" t="s">
        <v>39</v>
      </c>
      <c r="E168" s="46">
        <v>92080318</v>
      </c>
      <c r="F168" s="46">
        <v>53102401</v>
      </c>
      <c r="G168" s="117" t="s">
        <v>214</v>
      </c>
      <c r="H168" s="57" t="s">
        <v>135</v>
      </c>
      <c r="I168" s="48">
        <v>200</v>
      </c>
      <c r="J168" s="49">
        <v>500</v>
      </c>
      <c r="K168" s="50">
        <f t="shared" si="3"/>
        <v>100000</v>
      </c>
      <c r="L168" s="84" t="str">
        <f t="shared" si="4"/>
        <v>I y II Semestre 2016</v>
      </c>
      <c r="M168" s="84" t="s">
        <v>13</v>
      </c>
      <c r="N168" s="3"/>
    </row>
    <row r="169" spans="1:14" ht="39" customHeight="1" x14ac:dyDescent="0.2">
      <c r="A169" s="20" t="s">
        <v>132</v>
      </c>
      <c r="B169" s="66">
        <v>29904</v>
      </c>
      <c r="C169" s="46" t="s">
        <v>215</v>
      </c>
      <c r="D169" s="102" t="s">
        <v>216</v>
      </c>
      <c r="E169" s="46">
        <v>92080659</v>
      </c>
      <c r="F169" s="46">
        <v>53103096</v>
      </c>
      <c r="G169" s="117" t="s">
        <v>217</v>
      </c>
      <c r="H169" s="57" t="s">
        <v>135</v>
      </c>
      <c r="I169" s="48">
        <v>300</v>
      </c>
      <c r="J169" s="49">
        <v>3000</v>
      </c>
      <c r="K169" s="50">
        <f t="shared" si="3"/>
        <v>900000</v>
      </c>
      <c r="L169" s="84" t="str">
        <f t="shared" si="4"/>
        <v>I y II Semestre 2016</v>
      </c>
      <c r="M169" s="84" t="s">
        <v>13</v>
      </c>
      <c r="N169" s="3"/>
    </row>
    <row r="170" spans="1:14" ht="39" customHeight="1" x14ac:dyDescent="0.2">
      <c r="A170" s="20" t="s">
        <v>132</v>
      </c>
      <c r="B170" s="66">
        <v>29904</v>
      </c>
      <c r="C170" s="17" t="s">
        <v>218</v>
      </c>
      <c r="D170" s="104" t="s">
        <v>22</v>
      </c>
      <c r="E170" s="17">
        <v>92026542</v>
      </c>
      <c r="F170" s="17">
        <v>53101502</v>
      </c>
      <c r="G170" s="117" t="s">
        <v>219</v>
      </c>
      <c r="H170" s="47" t="s">
        <v>135</v>
      </c>
      <c r="I170" s="48">
        <v>60</v>
      </c>
      <c r="J170" s="49">
        <v>10000</v>
      </c>
      <c r="K170" s="50">
        <f t="shared" si="3"/>
        <v>600000</v>
      </c>
      <c r="L170" s="84" t="str">
        <f t="shared" si="4"/>
        <v>I y II Semestre 2016</v>
      </c>
      <c r="M170" s="84" t="s">
        <v>13</v>
      </c>
      <c r="N170" s="3"/>
    </row>
    <row r="171" spans="1:14" ht="39" customHeight="1" x14ac:dyDescent="0.2">
      <c r="A171" s="20" t="s">
        <v>132</v>
      </c>
      <c r="B171" s="66">
        <v>29904</v>
      </c>
      <c r="C171" s="46" t="s">
        <v>218</v>
      </c>
      <c r="D171" s="102" t="s">
        <v>22</v>
      </c>
      <c r="E171" s="46">
        <v>92080660</v>
      </c>
      <c r="F171" s="46">
        <v>53101504</v>
      </c>
      <c r="G171" s="117" t="s">
        <v>220</v>
      </c>
      <c r="H171" s="57" t="s">
        <v>135</v>
      </c>
      <c r="I171" s="48">
        <v>30</v>
      </c>
      <c r="J171" s="49">
        <v>10000</v>
      </c>
      <c r="K171" s="50">
        <f t="shared" si="3"/>
        <v>300000</v>
      </c>
      <c r="L171" s="84" t="str">
        <f t="shared" si="4"/>
        <v>I y II Semestre 2016</v>
      </c>
      <c r="M171" s="84" t="s">
        <v>13</v>
      </c>
      <c r="N171" s="3"/>
    </row>
    <row r="172" spans="1:14" ht="39" customHeight="1" x14ac:dyDescent="0.2">
      <c r="A172" s="20" t="s">
        <v>132</v>
      </c>
      <c r="B172" s="66">
        <v>29904</v>
      </c>
      <c r="C172" s="46" t="s">
        <v>38</v>
      </c>
      <c r="D172" s="102" t="s">
        <v>143</v>
      </c>
      <c r="E172" s="46" t="s">
        <v>378</v>
      </c>
      <c r="F172" s="46" t="s">
        <v>379</v>
      </c>
      <c r="G172" s="117" t="s">
        <v>221</v>
      </c>
      <c r="H172" s="57" t="s">
        <v>222</v>
      </c>
      <c r="I172" s="48">
        <v>300</v>
      </c>
      <c r="J172" s="49">
        <v>25000</v>
      </c>
      <c r="K172" s="50">
        <f t="shared" si="3"/>
        <v>7500000</v>
      </c>
      <c r="L172" s="84" t="str">
        <f t="shared" si="4"/>
        <v>I y II Semestre 2016</v>
      </c>
      <c r="M172" s="84" t="s">
        <v>13</v>
      </c>
      <c r="N172" s="3"/>
    </row>
    <row r="173" spans="1:14" ht="39" customHeight="1" x14ac:dyDescent="0.2">
      <c r="A173" s="20" t="s">
        <v>132</v>
      </c>
      <c r="B173" s="66">
        <v>29904</v>
      </c>
      <c r="C173" s="46" t="s">
        <v>38</v>
      </c>
      <c r="D173" s="102" t="s">
        <v>223</v>
      </c>
      <c r="E173" s="46">
        <v>92080657</v>
      </c>
      <c r="F173" s="46">
        <v>53111801</v>
      </c>
      <c r="G173" s="117" t="s">
        <v>224</v>
      </c>
      <c r="H173" s="57" t="s">
        <v>222</v>
      </c>
      <c r="I173" s="48">
        <v>125</v>
      </c>
      <c r="J173" s="49">
        <v>5000</v>
      </c>
      <c r="K173" s="50">
        <f t="shared" si="3"/>
        <v>625000</v>
      </c>
      <c r="L173" s="84" t="str">
        <f t="shared" si="4"/>
        <v>I y II Semestre 2016</v>
      </c>
      <c r="M173" s="84" t="s">
        <v>13</v>
      </c>
      <c r="N173" s="3"/>
    </row>
    <row r="174" spans="1:14" ht="39" customHeight="1" x14ac:dyDescent="0.2">
      <c r="A174" s="20" t="s">
        <v>132</v>
      </c>
      <c r="B174" s="66">
        <v>29904</v>
      </c>
      <c r="C174" s="46" t="s">
        <v>225</v>
      </c>
      <c r="D174" s="102" t="s">
        <v>19</v>
      </c>
      <c r="E174" s="46">
        <v>92080324</v>
      </c>
      <c r="F174" s="46">
        <v>52121509</v>
      </c>
      <c r="G174" s="117" t="s">
        <v>226</v>
      </c>
      <c r="H174" s="57" t="s">
        <v>135</v>
      </c>
      <c r="I174" s="48">
        <v>125</v>
      </c>
      <c r="J174" s="49">
        <v>2000</v>
      </c>
      <c r="K174" s="50">
        <f t="shared" si="3"/>
        <v>250000</v>
      </c>
      <c r="L174" s="84" t="str">
        <f t="shared" si="4"/>
        <v>I y II Semestre 2016</v>
      </c>
      <c r="M174" s="84" t="s">
        <v>13</v>
      </c>
      <c r="N174" s="3"/>
    </row>
    <row r="175" spans="1:14" ht="39" customHeight="1" x14ac:dyDescent="0.2">
      <c r="A175" s="20" t="s">
        <v>132</v>
      </c>
      <c r="B175" s="66">
        <v>29904</v>
      </c>
      <c r="C175" s="46" t="s">
        <v>225</v>
      </c>
      <c r="D175" s="102" t="s">
        <v>17</v>
      </c>
      <c r="E175" s="46">
        <v>92080325</v>
      </c>
      <c r="F175" s="46">
        <v>52121509</v>
      </c>
      <c r="G175" s="117" t="s">
        <v>227</v>
      </c>
      <c r="H175" s="47" t="s">
        <v>135</v>
      </c>
      <c r="I175" s="48">
        <v>10</v>
      </c>
      <c r="J175" s="49">
        <v>3500</v>
      </c>
      <c r="K175" s="50">
        <f t="shared" si="3"/>
        <v>35000</v>
      </c>
      <c r="L175" s="84" t="str">
        <f t="shared" si="4"/>
        <v>I y II Semestre 2016</v>
      </c>
      <c r="M175" s="84" t="s">
        <v>13</v>
      </c>
      <c r="N175" s="3"/>
    </row>
    <row r="176" spans="1:14" ht="39" customHeight="1" x14ac:dyDescent="0.2">
      <c r="A176" s="20" t="s">
        <v>132</v>
      </c>
      <c r="B176" s="66">
        <v>29904</v>
      </c>
      <c r="C176" s="46" t="s">
        <v>228</v>
      </c>
      <c r="D176" s="102" t="s">
        <v>22</v>
      </c>
      <c r="E176" s="46">
        <v>92080667</v>
      </c>
      <c r="F176" s="46">
        <v>53102304</v>
      </c>
      <c r="G176" s="117" t="s">
        <v>229</v>
      </c>
      <c r="H176" s="47" t="s">
        <v>135</v>
      </c>
      <c r="I176" s="48">
        <v>100</v>
      </c>
      <c r="J176" s="49">
        <v>2500</v>
      </c>
      <c r="K176" s="50">
        <f t="shared" si="3"/>
        <v>250000</v>
      </c>
      <c r="L176" s="84" t="str">
        <f t="shared" si="4"/>
        <v>I y II Semestre 2016</v>
      </c>
      <c r="M176" s="84" t="s">
        <v>13</v>
      </c>
      <c r="N176" s="3"/>
    </row>
    <row r="177" spans="1:14" ht="39" customHeight="1" x14ac:dyDescent="0.2">
      <c r="A177" s="20" t="s">
        <v>132</v>
      </c>
      <c r="B177" s="66">
        <v>29904</v>
      </c>
      <c r="C177" s="46" t="s">
        <v>228</v>
      </c>
      <c r="D177" s="102" t="s">
        <v>17</v>
      </c>
      <c r="E177" s="46">
        <v>92080669</v>
      </c>
      <c r="F177" s="46">
        <v>53102303</v>
      </c>
      <c r="G177" s="117" t="s">
        <v>230</v>
      </c>
      <c r="H177" s="56" t="s">
        <v>135</v>
      </c>
      <c r="I177" s="48">
        <v>35</v>
      </c>
      <c r="J177" s="49">
        <v>3000</v>
      </c>
      <c r="K177" s="50">
        <f t="shared" si="3"/>
        <v>105000</v>
      </c>
      <c r="L177" s="84" t="str">
        <f t="shared" si="4"/>
        <v>I y II Semestre 2016</v>
      </c>
      <c r="M177" s="84" t="s">
        <v>13</v>
      </c>
      <c r="N177" s="3"/>
    </row>
    <row r="178" spans="1:14" ht="39" customHeight="1" x14ac:dyDescent="0.2">
      <c r="A178" s="20" t="s">
        <v>132</v>
      </c>
      <c r="B178" s="66">
        <v>29904</v>
      </c>
      <c r="C178" s="46" t="s">
        <v>228</v>
      </c>
      <c r="D178" s="102" t="s">
        <v>17</v>
      </c>
      <c r="E178" s="46">
        <v>92080672</v>
      </c>
      <c r="F178" s="46">
        <v>53102303</v>
      </c>
      <c r="G178" s="117" t="s">
        <v>231</v>
      </c>
      <c r="H178" s="56" t="s">
        <v>135</v>
      </c>
      <c r="I178" s="48">
        <v>20</v>
      </c>
      <c r="J178" s="49">
        <v>1500</v>
      </c>
      <c r="K178" s="50">
        <f t="shared" si="3"/>
        <v>30000</v>
      </c>
      <c r="L178" s="84" t="str">
        <f t="shared" si="4"/>
        <v>I y II Semestre 2016</v>
      </c>
      <c r="M178" s="84" t="s">
        <v>13</v>
      </c>
      <c r="N178" s="3"/>
    </row>
    <row r="179" spans="1:14" ht="39" customHeight="1" x14ac:dyDescent="0.2">
      <c r="A179" s="20" t="s">
        <v>132</v>
      </c>
      <c r="B179" s="66">
        <v>29904</v>
      </c>
      <c r="C179" s="46" t="s">
        <v>228</v>
      </c>
      <c r="D179" s="102" t="s">
        <v>17</v>
      </c>
      <c r="E179" s="46">
        <v>92080671</v>
      </c>
      <c r="F179" s="46">
        <v>53102303</v>
      </c>
      <c r="G179" s="117" t="s">
        <v>232</v>
      </c>
      <c r="H179" s="56" t="s">
        <v>135</v>
      </c>
      <c r="I179" s="48">
        <v>45</v>
      </c>
      <c r="J179" s="49">
        <v>1500</v>
      </c>
      <c r="K179" s="50">
        <f t="shared" si="3"/>
        <v>67500</v>
      </c>
      <c r="L179" s="84" t="str">
        <f t="shared" si="4"/>
        <v>I y II Semestre 2016</v>
      </c>
      <c r="M179" s="84" t="s">
        <v>13</v>
      </c>
      <c r="N179" s="3"/>
    </row>
    <row r="180" spans="1:14" ht="39" customHeight="1" x14ac:dyDescent="0.2">
      <c r="A180" s="20" t="s">
        <v>132</v>
      </c>
      <c r="B180" s="66">
        <v>29904</v>
      </c>
      <c r="C180" s="46" t="s">
        <v>228</v>
      </c>
      <c r="D180" s="102" t="s">
        <v>233</v>
      </c>
      <c r="E180" s="47">
        <v>92081039</v>
      </c>
      <c r="F180" s="47">
        <v>53102302</v>
      </c>
      <c r="G180" s="117" t="s">
        <v>234</v>
      </c>
      <c r="H180" s="56" t="s">
        <v>135</v>
      </c>
      <c r="I180" s="48">
        <v>300</v>
      </c>
      <c r="J180" s="49">
        <v>2000</v>
      </c>
      <c r="K180" s="50">
        <f t="shared" si="3"/>
        <v>600000</v>
      </c>
      <c r="L180" s="84" t="str">
        <f t="shared" si="4"/>
        <v>I y II Semestre 2016</v>
      </c>
      <c r="M180" s="84" t="s">
        <v>13</v>
      </c>
      <c r="N180" s="3"/>
    </row>
    <row r="181" spans="1:14" ht="39" customHeight="1" x14ac:dyDescent="0.2">
      <c r="A181" s="20" t="s">
        <v>132</v>
      </c>
      <c r="B181" s="66">
        <v>29904</v>
      </c>
      <c r="C181" s="46" t="s">
        <v>16</v>
      </c>
      <c r="D181" s="102" t="s">
        <v>235</v>
      </c>
      <c r="E181" s="47">
        <v>92080670</v>
      </c>
      <c r="F181" s="47">
        <v>53102902</v>
      </c>
      <c r="G181" s="117" t="s">
        <v>236</v>
      </c>
      <c r="H181" s="57" t="s">
        <v>135</v>
      </c>
      <c r="I181" s="48">
        <v>300</v>
      </c>
      <c r="J181" s="49">
        <v>3500</v>
      </c>
      <c r="K181" s="50">
        <f t="shared" si="3"/>
        <v>1050000</v>
      </c>
      <c r="L181" s="84" t="str">
        <f t="shared" si="4"/>
        <v>I y II Semestre 2016</v>
      </c>
      <c r="M181" s="84" t="s">
        <v>13</v>
      </c>
      <c r="N181" s="3"/>
    </row>
    <row r="182" spans="1:14" ht="39" customHeight="1" x14ac:dyDescent="0.2">
      <c r="A182" s="20" t="s">
        <v>132</v>
      </c>
      <c r="B182" s="52">
        <v>29904</v>
      </c>
      <c r="C182" s="46" t="s">
        <v>16</v>
      </c>
      <c r="D182" s="102" t="s">
        <v>19</v>
      </c>
      <c r="E182" s="46" t="s">
        <v>380</v>
      </c>
      <c r="F182" s="46">
        <v>92028811</v>
      </c>
      <c r="G182" s="53" t="s">
        <v>237</v>
      </c>
      <c r="H182" s="47" t="s">
        <v>135</v>
      </c>
      <c r="I182" s="52">
        <v>19</v>
      </c>
      <c r="J182" s="54">
        <v>5662</v>
      </c>
      <c r="K182" s="50">
        <f t="shared" si="3"/>
        <v>107578</v>
      </c>
      <c r="L182" s="84" t="str">
        <f t="shared" si="4"/>
        <v>I y II Semestre 2016</v>
      </c>
      <c r="M182" s="84" t="s">
        <v>13</v>
      </c>
      <c r="N182" s="3"/>
    </row>
    <row r="183" spans="1:14" s="30" customFormat="1" ht="39" customHeight="1" x14ac:dyDescent="0.2">
      <c r="A183" s="118" t="s">
        <v>132</v>
      </c>
      <c r="B183" s="66">
        <v>29905</v>
      </c>
      <c r="C183" s="46" t="s">
        <v>32</v>
      </c>
      <c r="D183" s="107">
        <v>240</v>
      </c>
      <c r="E183" s="108" t="s">
        <v>374</v>
      </c>
      <c r="F183" s="108">
        <v>92016253</v>
      </c>
      <c r="G183" s="117" t="s">
        <v>238</v>
      </c>
      <c r="H183" s="47" t="s">
        <v>135</v>
      </c>
      <c r="I183" s="48">
        <v>1000</v>
      </c>
      <c r="J183" s="49">
        <v>400</v>
      </c>
      <c r="K183" s="50">
        <f t="shared" si="3"/>
        <v>400000</v>
      </c>
      <c r="L183" s="84" t="str">
        <f t="shared" si="4"/>
        <v>I y II Semestre 2016</v>
      </c>
      <c r="M183" s="84" t="s">
        <v>13</v>
      </c>
      <c r="N183" s="121"/>
    </row>
    <row r="184" spans="1:14" s="30" customFormat="1" ht="39" customHeight="1" x14ac:dyDescent="0.2">
      <c r="A184" s="118" t="s">
        <v>132</v>
      </c>
      <c r="B184" s="66">
        <v>29999</v>
      </c>
      <c r="C184" s="46" t="s">
        <v>16</v>
      </c>
      <c r="D184" s="109">
        <v>90301</v>
      </c>
      <c r="E184" s="110" t="s">
        <v>381</v>
      </c>
      <c r="F184" s="110">
        <v>92096397</v>
      </c>
      <c r="G184" s="117" t="s">
        <v>239</v>
      </c>
      <c r="H184" s="47" t="s">
        <v>135</v>
      </c>
      <c r="I184" s="48">
        <v>300</v>
      </c>
      <c r="J184" s="49">
        <v>900</v>
      </c>
      <c r="K184" s="50">
        <f t="shared" si="3"/>
        <v>270000</v>
      </c>
      <c r="L184" s="84" t="str">
        <f t="shared" si="4"/>
        <v>I y II Semestre 2016</v>
      </c>
      <c r="M184" s="84" t="s">
        <v>13</v>
      </c>
      <c r="N184" s="121"/>
    </row>
    <row r="185" spans="1:14" s="30" customFormat="1" ht="39" customHeight="1" x14ac:dyDescent="0.2">
      <c r="A185" s="118" t="s">
        <v>132</v>
      </c>
      <c r="B185" s="66">
        <v>29999</v>
      </c>
      <c r="C185" s="46" t="s">
        <v>16</v>
      </c>
      <c r="D185" s="109">
        <v>90301</v>
      </c>
      <c r="E185" s="110">
        <v>53131606</v>
      </c>
      <c r="F185" s="110">
        <v>92096396</v>
      </c>
      <c r="G185" s="117" t="s">
        <v>240</v>
      </c>
      <c r="H185" s="47" t="s">
        <v>135</v>
      </c>
      <c r="I185" s="48">
        <v>250</v>
      </c>
      <c r="J185" s="49">
        <v>900</v>
      </c>
      <c r="K185" s="50">
        <f t="shared" si="3"/>
        <v>225000</v>
      </c>
      <c r="L185" s="84" t="str">
        <f t="shared" si="4"/>
        <v>I y II Semestre 2016</v>
      </c>
      <c r="M185" s="84" t="s">
        <v>13</v>
      </c>
      <c r="N185" s="121"/>
    </row>
    <row r="186" spans="1:14" s="30" customFormat="1" ht="39" customHeight="1" x14ac:dyDescent="0.2">
      <c r="A186" s="118" t="s">
        <v>132</v>
      </c>
      <c r="B186" s="66">
        <v>29999</v>
      </c>
      <c r="C186" s="46" t="s">
        <v>16</v>
      </c>
      <c r="D186" s="111">
        <v>90302</v>
      </c>
      <c r="E186" s="112" t="s">
        <v>382</v>
      </c>
      <c r="F186" s="112">
        <v>92096395</v>
      </c>
      <c r="G186" s="117" t="s">
        <v>241</v>
      </c>
      <c r="H186" s="47" t="s">
        <v>135</v>
      </c>
      <c r="I186" s="48">
        <v>1200</v>
      </c>
      <c r="J186" s="49">
        <v>500</v>
      </c>
      <c r="K186" s="50">
        <f t="shared" si="3"/>
        <v>600000</v>
      </c>
      <c r="L186" s="84" t="str">
        <f t="shared" si="4"/>
        <v>I y II Semestre 2016</v>
      </c>
      <c r="M186" s="84" t="s">
        <v>13</v>
      </c>
      <c r="N186" s="121"/>
    </row>
    <row r="187" spans="1:14" ht="39" customHeight="1" x14ac:dyDescent="0.2">
      <c r="A187" s="118" t="s">
        <v>132</v>
      </c>
      <c r="B187" s="52">
        <v>29999</v>
      </c>
      <c r="C187" s="46" t="s">
        <v>181</v>
      </c>
      <c r="D187" s="102" t="s">
        <v>36</v>
      </c>
      <c r="E187" s="46" t="s">
        <v>383</v>
      </c>
      <c r="F187" s="46">
        <v>92037290</v>
      </c>
      <c r="G187" s="53" t="s">
        <v>384</v>
      </c>
      <c r="H187" s="47" t="s">
        <v>135</v>
      </c>
      <c r="I187" s="52">
        <v>21</v>
      </c>
      <c r="J187" s="54">
        <v>15000</v>
      </c>
      <c r="K187" s="50">
        <f t="shared" ref="K187:K198" si="5">+J187*I187</f>
        <v>315000</v>
      </c>
      <c r="L187" s="84" t="str">
        <f t="shared" si="4"/>
        <v>I y II Semestre 2016</v>
      </c>
      <c r="M187" s="84" t="s">
        <v>13</v>
      </c>
      <c r="N187" s="3"/>
    </row>
    <row r="188" spans="1:14" ht="39" customHeight="1" x14ac:dyDescent="0.2">
      <c r="A188" s="118" t="s">
        <v>132</v>
      </c>
      <c r="B188" s="52">
        <v>29999</v>
      </c>
      <c r="C188" s="46" t="s">
        <v>181</v>
      </c>
      <c r="D188" s="102" t="s">
        <v>27</v>
      </c>
      <c r="E188" s="46">
        <v>48181507</v>
      </c>
      <c r="F188" s="46">
        <v>92061015</v>
      </c>
      <c r="G188" s="53" t="s">
        <v>242</v>
      </c>
      <c r="H188" s="47" t="s">
        <v>135</v>
      </c>
      <c r="I188" s="52">
        <v>2</v>
      </c>
      <c r="J188" s="54">
        <v>200000</v>
      </c>
      <c r="K188" s="50">
        <f t="shared" si="5"/>
        <v>400000</v>
      </c>
      <c r="L188" s="84" t="str">
        <f t="shared" ref="L188:L198" si="6">+L187</f>
        <v>I y II Semestre 2016</v>
      </c>
      <c r="M188" s="84" t="s">
        <v>13</v>
      </c>
      <c r="N188" s="3"/>
    </row>
    <row r="189" spans="1:14" ht="39" customHeight="1" x14ac:dyDescent="0.2">
      <c r="A189" s="118" t="s">
        <v>132</v>
      </c>
      <c r="B189" s="52">
        <v>29999</v>
      </c>
      <c r="C189" s="46" t="s">
        <v>181</v>
      </c>
      <c r="D189" s="102" t="s">
        <v>36</v>
      </c>
      <c r="E189" s="46" t="s">
        <v>385</v>
      </c>
      <c r="F189" s="46" t="s">
        <v>386</v>
      </c>
      <c r="G189" s="53" t="s">
        <v>243</v>
      </c>
      <c r="H189" s="47" t="s">
        <v>135</v>
      </c>
      <c r="I189" s="52">
        <v>1</v>
      </c>
      <c r="J189" s="54">
        <v>250000</v>
      </c>
      <c r="K189" s="50">
        <f t="shared" si="5"/>
        <v>250000</v>
      </c>
      <c r="L189" s="84" t="str">
        <f t="shared" si="6"/>
        <v>I y II Semestre 2016</v>
      </c>
      <c r="M189" s="84" t="s">
        <v>13</v>
      </c>
      <c r="N189" s="3"/>
    </row>
    <row r="190" spans="1:14" ht="39" customHeight="1" x14ac:dyDescent="0.2">
      <c r="A190" s="20" t="s">
        <v>132</v>
      </c>
      <c r="B190" s="52">
        <v>29999</v>
      </c>
      <c r="C190" s="46" t="s">
        <v>244</v>
      </c>
      <c r="D190" s="102" t="s">
        <v>59</v>
      </c>
      <c r="E190" s="46" t="s">
        <v>387</v>
      </c>
      <c r="F190" s="46">
        <v>92006733</v>
      </c>
      <c r="G190" s="53" t="s">
        <v>245</v>
      </c>
      <c r="H190" s="56" t="s">
        <v>135</v>
      </c>
      <c r="I190" s="52">
        <v>200</v>
      </c>
      <c r="J190" s="54">
        <v>8000</v>
      </c>
      <c r="K190" s="50">
        <f t="shared" si="5"/>
        <v>1600000</v>
      </c>
      <c r="L190" s="84" t="str">
        <f t="shared" si="6"/>
        <v>I y II Semestre 2016</v>
      </c>
      <c r="M190" s="84" t="s">
        <v>13</v>
      </c>
      <c r="N190" s="3"/>
    </row>
    <row r="191" spans="1:14" ht="39" customHeight="1" x14ac:dyDescent="0.2">
      <c r="A191" s="20" t="s">
        <v>132</v>
      </c>
      <c r="B191" s="52">
        <v>29999</v>
      </c>
      <c r="C191" s="46" t="s">
        <v>244</v>
      </c>
      <c r="D191" s="102" t="s">
        <v>246</v>
      </c>
      <c r="E191" s="46" t="s">
        <v>388</v>
      </c>
      <c r="F191" s="46">
        <v>92021619</v>
      </c>
      <c r="G191" s="53" t="s">
        <v>247</v>
      </c>
      <c r="H191" s="56" t="s">
        <v>135</v>
      </c>
      <c r="I191" s="52">
        <v>15</v>
      </c>
      <c r="J191" s="54">
        <v>8000</v>
      </c>
      <c r="K191" s="50">
        <f t="shared" si="5"/>
        <v>120000</v>
      </c>
      <c r="L191" s="84" t="str">
        <f t="shared" si="6"/>
        <v>I y II Semestre 2016</v>
      </c>
      <c r="M191" s="84" t="s">
        <v>13</v>
      </c>
      <c r="N191" s="3"/>
    </row>
    <row r="192" spans="1:14" ht="39" customHeight="1" x14ac:dyDescent="0.2">
      <c r="A192" s="118" t="s">
        <v>132</v>
      </c>
      <c r="B192" s="52">
        <v>29999</v>
      </c>
      <c r="C192" s="46" t="s">
        <v>244</v>
      </c>
      <c r="D192" s="102" t="s">
        <v>59</v>
      </c>
      <c r="E192" s="46" t="s">
        <v>389</v>
      </c>
      <c r="F192" s="46">
        <v>92061788</v>
      </c>
      <c r="G192" s="53" t="s">
        <v>248</v>
      </c>
      <c r="H192" s="47" t="s">
        <v>135</v>
      </c>
      <c r="I192" s="52">
        <v>15</v>
      </c>
      <c r="J192" s="54">
        <v>8000</v>
      </c>
      <c r="K192" s="50">
        <f t="shared" si="5"/>
        <v>120000</v>
      </c>
      <c r="L192" s="84" t="str">
        <f t="shared" si="6"/>
        <v>I y II Semestre 2016</v>
      </c>
      <c r="M192" s="84" t="s">
        <v>13</v>
      </c>
      <c r="N192" s="3"/>
    </row>
    <row r="193" spans="1:14" ht="39" customHeight="1" x14ac:dyDescent="0.2">
      <c r="A193" s="118" t="s">
        <v>132</v>
      </c>
      <c r="B193" s="47">
        <v>29999</v>
      </c>
      <c r="C193" s="46" t="s">
        <v>37</v>
      </c>
      <c r="D193" s="102" t="s">
        <v>249</v>
      </c>
      <c r="E193" s="46" t="s">
        <v>385</v>
      </c>
      <c r="F193" s="46">
        <v>92061918</v>
      </c>
      <c r="G193" s="53" t="s">
        <v>250</v>
      </c>
      <c r="H193" s="53" t="s">
        <v>135</v>
      </c>
      <c r="I193" s="47">
        <v>1</v>
      </c>
      <c r="J193" s="58">
        <v>250000</v>
      </c>
      <c r="K193" s="58">
        <f t="shared" si="5"/>
        <v>250000</v>
      </c>
      <c r="L193" s="84" t="str">
        <f t="shared" si="6"/>
        <v>I y II Semestre 2016</v>
      </c>
      <c r="M193" s="84" t="s">
        <v>13</v>
      </c>
      <c r="N193" s="3"/>
    </row>
    <row r="194" spans="1:14" ht="39" customHeight="1" x14ac:dyDescent="0.2">
      <c r="A194" s="118" t="s">
        <v>132</v>
      </c>
      <c r="B194" s="66">
        <v>50103</v>
      </c>
      <c r="C194" s="46" t="s">
        <v>211</v>
      </c>
      <c r="D194" s="102" t="s">
        <v>22</v>
      </c>
      <c r="E194" s="46" t="s">
        <v>390</v>
      </c>
      <c r="F194" s="46">
        <v>92087341</v>
      </c>
      <c r="G194" s="117" t="s">
        <v>251</v>
      </c>
      <c r="H194" s="47" t="s">
        <v>135</v>
      </c>
      <c r="I194" s="48">
        <v>15</v>
      </c>
      <c r="J194" s="49">
        <v>100000</v>
      </c>
      <c r="K194" s="50">
        <f t="shared" si="5"/>
        <v>1500000</v>
      </c>
      <c r="L194" s="84" t="str">
        <f t="shared" si="6"/>
        <v>I y II Semestre 2016</v>
      </c>
      <c r="M194" s="84" t="s">
        <v>13</v>
      </c>
      <c r="N194" s="3"/>
    </row>
    <row r="195" spans="1:14" ht="39" customHeight="1" x14ac:dyDescent="0.2">
      <c r="A195" s="118" t="s">
        <v>132</v>
      </c>
      <c r="B195" s="66">
        <v>50103</v>
      </c>
      <c r="C195" s="46" t="s">
        <v>215</v>
      </c>
      <c r="D195" s="102" t="s">
        <v>143</v>
      </c>
      <c r="E195" s="47">
        <v>43223207</v>
      </c>
      <c r="F195" s="47">
        <v>92024476</v>
      </c>
      <c r="G195" s="117" t="s">
        <v>252</v>
      </c>
      <c r="H195" s="47" t="s">
        <v>135</v>
      </c>
      <c r="I195" s="48">
        <v>1</v>
      </c>
      <c r="J195" s="49">
        <v>550000</v>
      </c>
      <c r="K195" s="50">
        <f t="shared" si="5"/>
        <v>550000</v>
      </c>
      <c r="L195" s="84" t="str">
        <f t="shared" si="6"/>
        <v>I y II Semestre 2016</v>
      </c>
      <c r="M195" s="84" t="s">
        <v>13</v>
      </c>
      <c r="N195" s="3"/>
    </row>
    <row r="196" spans="1:14" ht="39" customHeight="1" x14ac:dyDescent="0.2">
      <c r="A196" s="118" t="s">
        <v>132</v>
      </c>
      <c r="B196" s="66">
        <v>50199</v>
      </c>
      <c r="C196" s="46" t="s">
        <v>16</v>
      </c>
      <c r="D196" s="102" t="s">
        <v>253</v>
      </c>
      <c r="E196" s="46" t="s">
        <v>391</v>
      </c>
      <c r="F196" s="46" t="s">
        <v>392</v>
      </c>
      <c r="G196" s="119" t="s">
        <v>254</v>
      </c>
      <c r="H196" s="47" t="s">
        <v>135</v>
      </c>
      <c r="I196" s="47">
        <v>2</v>
      </c>
      <c r="J196" s="58">
        <v>150000</v>
      </c>
      <c r="K196" s="58">
        <f t="shared" si="5"/>
        <v>300000</v>
      </c>
      <c r="L196" s="84" t="str">
        <f t="shared" si="6"/>
        <v>I y II Semestre 2016</v>
      </c>
      <c r="M196" s="84" t="s">
        <v>13</v>
      </c>
      <c r="N196" s="3"/>
    </row>
    <row r="197" spans="1:14" ht="39" customHeight="1" x14ac:dyDescent="0.2">
      <c r="A197" s="118" t="s">
        <v>132</v>
      </c>
      <c r="B197" s="66">
        <v>50199</v>
      </c>
      <c r="C197" s="46" t="s">
        <v>16</v>
      </c>
      <c r="D197" s="102" t="s">
        <v>255</v>
      </c>
      <c r="E197" s="46" t="s">
        <v>393</v>
      </c>
      <c r="F197" s="46" t="s">
        <v>394</v>
      </c>
      <c r="G197" s="119" t="s">
        <v>256</v>
      </c>
      <c r="H197" s="47" t="s">
        <v>135</v>
      </c>
      <c r="I197" s="47">
        <v>2</v>
      </c>
      <c r="J197" s="58">
        <v>150001</v>
      </c>
      <c r="K197" s="58">
        <f t="shared" si="5"/>
        <v>300002</v>
      </c>
      <c r="L197" s="84" t="str">
        <f t="shared" si="6"/>
        <v>I y II Semestre 2016</v>
      </c>
      <c r="M197" s="84" t="s">
        <v>13</v>
      </c>
      <c r="N197" s="3"/>
    </row>
    <row r="198" spans="1:14" ht="39" customHeight="1" x14ac:dyDescent="0.2">
      <c r="A198" s="118" t="s">
        <v>132</v>
      </c>
      <c r="B198" s="47">
        <v>92002</v>
      </c>
      <c r="C198" s="46" t="s">
        <v>257</v>
      </c>
      <c r="D198" s="102" t="s">
        <v>258</v>
      </c>
      <c r="E198" s="46">
        <v>48101516</v>
      </c>
      <c r="F198" s="46" t="s">
        <v>395</v>
      </c>
      <c r="G198" s="122" t="s">
        <v>259</v>
      </c>
      <c r="H198" s="47" t="s">
        <v>135</v>
      </c>
      <c r="I198" s="47">
        <v>15</v>
      </c>
      <c r="J198" s="54">
        <v>50000</v>
      </c>
      <c r="K198" s="50">
        <f t="shared" si="5"/>
        <v>750000</v>
      </c>
      <c r="L198" s="84" t="str">
        <f t="shared" si="6"/>
        <v>I y II Semestre 2016</v>
      </c>
      <c r="M198" s="84" t="s">
        <v>13</v>
      </c>
      <c r="N198" s="3"/>
    </row>
  </sheetData>
  <mergeCells count="2">
    <mergeCell ref="B2:D2"/>
    <mergeCell ref="A1:M1"/>
  </mergeCells>
  <hyperlinks>
    <hyperlink ref="F10"/>
    <hyperlink ref="B165" r:id="rId1" display="https://www.hacienda.go.cr/rp/ca/BusquedaMercancias.aspx?catalogo=COG&amp;codmerc=29904010000005"/>
    <hyperlink ref="B166" r:id="rId2" display="https://www.hacienda.go.cr/rp/ca/BusquedaMercancias.aspx?catalogo=COG&amp;codmerc=29904025000040"/>
    <hyperlink ref="B167" r:id="rId3" display="https://www.hacienda.go.cr/rp/ca/BusquedaMercancias.aspx?catalogo=COG&amp;codmerc=29904030000001"/>
    <hyperlink ref="B168" r:id="rId4" display="https://www.hacienda.go.cr/rp/ca/BusquedaMercancias.aspx?catalogo=COG&amp;codmerc=29904030000030"/>
    <hyperlink ref="B169" r:id="rId5" display="https://www.hacienda.go.cr/rp/ca/BusquedaMercancias.aspx?catalogo=COG&amp;codmerc=29904035000140"/>
    <hyperlink ref="B172" r:id="rId6" display="https://www.hacienda.go.cr/rp/ca/BusquedaMercancias.aspx?catalogo=COG&amp;codmerc=29904075000400"/>
    <hyperlink ref="B173" r:id="rId7" display="https://www.hacienda.go.cr/rp/ca/BusquedaMercancias.aspx?catalogo=COG&amp;codmerc=29904075001060"/>
    <hyperlink ref="B174" r:id="rId8" display="https://www.hacienda.go.cr/rp/ca/BusquedaMercancias.aspx?catalogo=COG&amp;codmerc=29904170000005"/>
    <hyperlink ref="B175" r:id="rId9" display="https://www.hacienda.go.cr/rp/ca/BusquedaMercancias.aspx?catalogo=COG&amp;codmerc=29904170001000"/>
    <hyperlink ref="B176" r:id="rId10" display="https://www.hacienda.go.cr/rp/ca/BusquedaMercancias.aspx?catalogo=COG&amp;codmerc=29904225000001"/>
    <hyperlink ref="B177" r:id="rId11" display="https://www.hacienda.go.cr/rp/ca/BusquedaMercancias.aspx?catalogo=COG&amp;codmerc=29904225001000"/>
    <hyperlink ref="B178" r:id="rId12" display="https://www.hacienda.go.cr/rp/ca/BusquedaMercancias.aspx?catalogo=COG&amp;codmerc=29904225001000"/>
    <hyperlink ref="B179" r:id="rId13" display="https://www.hacienda.go.cr/rp/ca/BusquedaMercancias.aspx?catalogo=COG&amp;codmerc=29904225001000"/>
    <hyperlink ref="B180" r:id="rId14" display="https://www.hacienda.go.cr/rp/ca/BusquedaMercancias.aspx?catalogo=COG&amp;codmerc=29904225002000"/>
    <hyperlink ref="B181" r:id="rId15" display="https://www.hacienda.go.cr/rp/ca/BusquedaMercancias.aspx?catalogo=COG&amp;codmerc=29904900003750"/>
    <hyperlink ref="B183" r:id="rId16" display="https://www.hacienda.go.cr/rp/ca/BusquedaMercancias.aspx?catalogo=COG&amp;codmerc=29905045000240"/>
    <hyperlink ref="B123" r:id="rId17" display="https://www.hacienda.go.cr/rp/ca/BusquedaMercancias.aspx?catalogo=COG&amp;codmerc=20102900000066"/>
    <hyperlink ref="B158" r:id="rId18" display="https://www.hacienda.go.cr/rp/ca/BusquedaMercancias.aspx?catalogo=COG&amp;codmerc=29903140175075"/>
    <hyperlink ref="B186" r:id="rId19" display="https://www.hacienda.go.cr/rp/ca/BusquedaMercancias.aspx?catalogo=COG&amp;codmerc=29999900090302"/>
    <hyperlink ref="B194" r:id="rId20" display="https://www.hacienda.go.cr/rp/ca/BusquedaMercancias.aspx?catalogo=COG&amp;codmerc=50103025000000"/>
    <hyperlink ref="B140" r:id="rId21" display="https://www.hacienda.go.cr/rp/ca/BusquedaMercancias.aspx?catalogo=COG&amp;codmerc=20399185000039"/>
    <hyperlink ref="B141" r:id="rId22" display="https://www.hacienda.go.cr/rp/ca/BusquedaMercancias.aspx?catalogo=COG&amp;codmerc=20399395000900"/>
    <hyperlink ref="D186" r:id="rId23" display="https://www.hacienda.go.cr/rp/ca/BusquedaMercancias.aspx?catalogo=COG&amp;codmerc=299999000903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5"/>
  <sheetViews>
    <sheetView tabSelected="1" workbookViewId="0">
      <selection sqref="A1:XFD1048576"/>
    </sheetView>
  </sheetViews>
  <sheetFormatPr baseColWidth="10" defaultRowHeight="12.75" x14ac:dyDescent="0.2"/>
  <cols>
    <col min="1" max="1" width="14.5703125" style="1" customWidth="1"/>
    <col min="2" max="2" width="15.7109375" style="1" customWidth="1"/>
    <col min="3" max="3" width="56.7109375" style="1" customWidth="1"/>
    <col min="4" max="6" width="11.42578125" style="1"/>
    <col min="7" max="7" width="60" style="1" customWidth="1"/>
    <col min="8" max="8" width="11.42578125" style="1"/>
    <col min="9" max="9" width="12.42578125" style="1" customWidth="1"/>
    <col min="10" max="10" width="17.28515625" style="90" customWidth="1"/>
    <col min="11" max="11" width="18.85546875" style="90" customWidth="1"/>
    <col min="12" max="12" width="17.7109375" style="1" customWidth="1"/>
    <col min="13" max="16384" width="11.42578125" style="1"/>
  </cols>
  <sheetData>
    <row r="1" spans="1:13" x14ac:dyDescent="0.2">
      <c r="A1" s="150" t="s">
        <v>578</v>
      </c>
      <c r="B1" s="150"/>
      <c r="C1" s="150"/>
      <c r="D1" s="151" t="s">
        <v>579</v>
      </c>
      <c r="E1" s="151"/>
      <c r="F1" s="151"/>
      <c r="G1" s="151"/>
      <c r="H1" s="151"/>
      <c r="I1" s="151"/>
      <c r="J1" s="151"/>
      <c r="K1" s="151"/>
      <c r="L1" s="151"/>
    </row>
    <row r="2" spans="1:13" ht="25.5" x14ac:dyDescent="0.2">
      <c r="A2" s="152" t="s">
        <v>396</v>
      </c>
      <c r="B2" s="152" t="s">
        <v>346</v>
      </c>
      <c r="C2" s="152" t="s">
        <v>580</v>
      </c>
      <c r="D2" s="153" t="s">
        <v>581</v>
      </c>
      <c r="E2" s="154" t="s">
        <v>582</v>
      </c>
      <c r="F2" s="154" t="s">
        <v>583</v>
      </c>
      <c r="G2" s="155" t="s">
        <v>584</v>
      </c>
      <c r="H2" s="155" t="s">
        <v>41</v>
      </c>
      <c r="I2" s="155" t="s">
        <v>10</v>
      </c>
      <c r="J2" s="156" t="s">
        <v>585</v>
      </c>
      <c r="K2" s="156" t="s">
        <v>586</v>
      </c>
      <c r="L2" s="157" t="s">
        <v>587</v>
      </c>
      <c r="M2" s="158" t="s">
        <v>12</v>
      </c>
    </row>
    <row r="3" spans="1:13" x14ac:dyDescent="0.2">
      <c r="A3" s="159" t="s">
        <v>401</v>
      </c>
      <c r="B3" s="159" t="s">
        <v>402</v>
      </c>
      <c r="C3" s="160" t="s">
        <v>88</v>
      </c>
      <c r="D3" s="161">
        <v>10304</v>
      </c>
      <c r="E3" s="162" t="s">
        <v>16</v>
      </c>
      <c r="F3" s="162" t="s">
        <v>588</v>
      </c>
      <c r="G3" s="163" t="s">
        <v>589</v>
      </c>
      <c r="H3" s="164" t="s">
        <v>41</v>
      </c>
      <c r="I3" s="165">
        <f>'[1]Produc. Pup. Plywood'!H4+'[1]Produc Mesa Comed.'!H4</f>
        <v>10</v>
      </c>
      <c r="J3" s="166">
        <f>'[1]Produc 2017'!J4</f>
        <v>50000</v>
      </c>
      <c r="K3" s="166">
        <f t="shared" ref="K3:K17" si="0">I3*J3</f>
        <v>500000</v>
      </c>
      <c r="L3" s="164" t="s">
        <v>85</v>
      </c>
      <c r="M3" s="167" t="s">
        <v>13</v>
      </c>
    </row>
    <row r="4" spans="1:13" x14ac:dyDescent="0.2">
      <c r="A4" s="168">
        <v>72151802</v>
      </c>
      <c r="B4" s="17" t="s">
        <v>406</v>
      </c>
      <c r="C4" s="169" t="s">
        <v>590</v>
      </c>
      <c r="D4" s="170" t="s">
        <v>591</v>
      </c>
      <c r="E4" s="171" t="s">
        <v>30</v>
      </c>
      <c r="F4" s="171" t="s">
        <v>592</v>
      </c>
      <c r="G4" s="172" t="s">
        <v>593</v>
      </c>
      <c r="H4" s="173" t="s">
        <v>41</v>
      </c>
      <c r="I4" s="174">
        <f>'[1]Produc. Pup. Plywood'!H7</f>
        <v>3</v>
      </c>
      <c r="J4" s="86">
        <f>('[1]Produc 2017'!J7+'[1]Produc 2017'!J250+'[1]Produc 2017'!J330+'[1]Produc 2017'!J379)/4</f>
        <v>50000</v>
      </c>
      <c r="K4" s="86">
        <f t="shared" si="0"/>
        <v>150000</v>
      </c>
      <c r="L4" s="164" t="s">
        <v>85</v>
      </c>
      <c r="M4" s="120" t="s">
        <v>13</v>
      </c>
    </row>
    <row r="5" spans="1:13" x14ac:dyDescent="0.2">
      <c r="A5" s="175" t="s">
        <v>594</v>
      </c>
      <c r="B5" s="175" t="s">
        <v>595</v>
      </c>
      <c r="C5" s="176" t="s">
        <v>596</v>
      </c>
      <c r="D5" s="170" t="s">
        <v>597</v>
      </c>
      <c r="E5" s="171" t="s">
        <v>16</v>
      </c>
      <c r="F5" s="171" t="s">
        <v>598</v>
      </c>
      <c r="G5" s="177" t="s">
        <v>599</v>
      </c>
      <c r="H5" s="173" t="s">
        <v>600</v>
      </c>
      <c r="I5" s="174">
        <f>'[1]Produc Pan'!H6</f>
        <v>1</v>
      </c>
      <c r="J5" s="86">
        <f>'[1]Produc Pan'!J6</f>
        <v>4800000</v>
      </c>
      <c r="K5" s="86">
        <f t="shared" si="0"/>
        <v>4800000</v>
      </c>
      <c r="L5" s="164" t="s">
        <v>85</v>
      </c>
      <c r="M5" s="120" t="s">
        <v>13</v>
      </c>
    </row>
    <row r="6" spans="1:13" x14ac:dyDescent="0.2">
      <c r="A6" s="178" t="s">
        <v>601</v>
      </c>
      <c r="B6" s="178" t="s">
        <v>602</v>
      </c>
      <c r="C6" s="179" t="s">
        <v>603</v>
      </c>
      <c r="D6" s="180">
        <v>10499</v>
      </c>
      <c r="E6" s="171" t="s">
        <v>16</v>
      </c>
      <c r="F6" s="171" t="s">
        <v>604</v>
      </c>
      <c r="G6" s="172" t="s">
        <v>605</v>
      </c>
      <c r="H6" s="173" t="s">
        <v>41</v>
      </c>
      <c r="I6" s="174">
        <v>4</v>
      </c>
      <c r="J6" s="86">
        <v>180000</v>
      </c>
      <c r="K6" s="86">
        <f t="shared" si="0"/>
        <v>720000</v>
      </c>
      <c r="L6" s="164" t="s">
        <v>85</v>
      </c>
      <c r="M6" s="120" t="s">
        <v>13</v>
      </c>
    </row>
    <row r="7" spans="1:13" x14ac:dyDescent="0.2">
      <c r="A7" s="17" t="s">
        <v>403</v>
      </c>
      <c r="B7" s="17" t="s">
        <v>404</v>
      </c>
      <c r="C7" s="18" t="s">
        <v>89</v>
      </c>
      <c r="D7" s="170" t="s">
        <v>46</v>
      </c>
      <c r="E7" s="171" t="s">
        <v>18</v>
      </c>
      <c r="F7" s="171" t="s">
        <v>22</v>
      </c>
      <c r="G7" s="172" t="s">
        <v>89</v>
      </c>
      <c r="H7" s="173" t="s">
        <v>600</v>
      </c>
      <c r="I7" s="174">
        <v>1</v>
      </c>
      <c r="J7" s="86">
        <f>'[1]Produc. Pup. Plywood'!K12+'[1]Produc Mesa Comed.'!K8+'[1]Produc Pan'!K7</f>
        <v>5522500</v>
      </c>
      <c r="K7" s="86">
        <f t="shared" si="0"/>
        <v>5522500</v>
      </c>
      <c r="L7" s="164" t="s">
        <v>85</v>
      </c>
      <c r="M7" s="120" t="s">
        <v>13</v>
      </c>
    </row>
    <row r="8" spans="1:13" x14ac:dyDescent="0.2">
      <c r="A8" s="168">
        <v>72151802</v>
      </c>
      <c r="B8" s="17" t="s">
        <v>406</v>
      </c>
      <c r="C8" s="169" t="s">
        <v>590</v>
      </c>
      <c r="D8" s="170" t="s">
        <v>606</v>
      </c>
      <c r="E8" s="171" t="s">
        <v>16</v>
      </c>
      <c r="F8" s="171" t="s">
        <v>19</v>
      </c>
      <c r="G8" s="172" t="s">
        <v>607</v>
      </c>
      <c r="H8" s="173" t="s">
        <v>41</v>
      </c>
      <c r="I8" s="173">
        <v>2</v>
      </c>
      <c r="J8" s="86">
        <f>'[1]Produc Pan'!J10</f>
        <v>5015625</v>
      </c>
      <c r="K8" s="86">
        <f t="shared" si="0"/>
        <v>10031250</v>
      </c>
      <c r="L8" s="164" t="s">
        <v>85</v>
      </c>
      <c r="M8" s="120" t="s">
        <v>13</v>
      </c>
    </row>
    <row r="9" spans="1:13" x14ac:dyDescent="0.2">
      <c r="A9" s="168">
        <v>72151802</v>
      </c>
      <c r="B9" s="17" t="s">
        <v>406</v>
      </c>
      <c r="C9" s="169" t="s">
        <v>590</v>
      </c>
      <c r="D9" s="170" t="s">
        <v>606</v>
      </c>
      <c r="E9" s="171" t="s">
        <v>16</v>
      </c>
      <c r="F9" s="171" t="s">
        <v>19</v>
      </c>
      <c r="G9" s="172" t="s">
        <v>608</v>
      </c>
      <c r="H9" s="173" t="s">
        <v>41</v>
      </c>
      <c r="I9" s="173">
        <v>2</v>
      </c>
      <c r="J9" s="86">
        <f>'[1]Produc Pan'!J9</f>
        <v>1750000</v>
      </c>
      <c r="K9" s="86">
        <f t="shared" si="0"/>
        <v>3500000</v>
      </c>
      <c r="L9" s="164" t="s">
        <v>85</v>
      </c>
      <c r="M9" s="120" t="s">
        <v>13</v>
      </c>
    </row>
    <row r="10" spans="1:13" x14ac:dyDescent="0.2">
      <c r="A10" s="168">
        <v>72151802</v>
      </c>
      <c r="B10" s="17" t="s">
        <v>406</v>
      </c>
      <c r="C10" s="169" t="s">
        <v>590</v>
      </c>
      <c r="D10" s="170" t="s">
        <v>606</v>
      </c>
      <c r="E10" s="171" t="s">
        <v>16</v>
      </c>
      <c r="F10" s="171" t="s">
        <v>19</v>
      </c>
      <c r="G10" s="172" t="s">
        <v>609</v>
      </c>
      <c r="H10" s="173" t="s">
        <v>41</v>
      </c>
      <c r="I10" s="181">
        <f>'[1]Produc Pan'!H8</f>
        <v>2</v>
      </c>
      <c r="J10" s="86">
        <f>'[1]Produc Pan'!J8</f>
        <v>4000000</v>
      </c>
      <c r="K10" s="86">
        <f t="shared" si="0"/>
        <v>8000000</v>
      </c>
      <c r="L10" s="164" t="s">
        <v>85</v>
      </c>
      <c r="M10" s="120" t="s">
        <v>13</v>
      </c>
    </row>
    <row r="11" spans="1:13" x14ac:dyDescent="0.2">
      <c r="A11" s="168">
        <v>72151802</v>
      </c>
      <c r="B11" s="17" t="s">
        <v>406</v>
      </c>
      <c r="C11" s="169" t="s">
        <v>590</v>
      </c>
      <c r="D11" s="170" t="s">
        <v>606</v>
      </c>
      <c r="E11" s="171" t="s">
        <v>16</v>
      </c>
      <c r="F11" s="171" t="s">
        <v>19</v>
      </c>
      <c r="G11" s="172" t="s">
        <v>610</v>
      </c>
      <c r="H11" s="173" t="s">
        <v>41</v>
      </c>
      <c r="I11" s="174">
        <f>'[1]Produc. Pup. Plywood'!H16+'[1]Produc Mesa Comed.'!H10</f>
        <v>1.5</v>
      </c>
      <c r="J11" s="86">
        <f>'[1]Produc 2017'!J16</f>
        <v>50000</v>
      </c>
      <c r="K11" s="86">
        <f t="shared" si="0"/>
        <v>75000</v>
      </c>
      <c r="L11" s="164" t="s">
        <v>85</v>
      </c>
      <c r="M11" s="120" t="s">
        <v>13</v>
      </c>
    </row>
    <row r="12" spans="1:13" x14ac:dyDescent="0.2">
      <c r="A12" s="168">
        <v>72151802</v>
      </c>
      <c r="B12" s="17" t="s">
        <v>406</v>
      </c>
      <c r="C12" s="169" t="s">
        <v>590</v>
      </c>
      <c r="D12" s="170" t="s">
        <v>606</v>
      </c>
      <c r="E12" s="171" t="s">
        <v>16</v>
      </c>
      <c r="F12" s="171" t="s">
        <v>19</v>
      </c>
      <c r="G12" s="172" t="s">
        <v>611</v>
      </c>
      <c r="H12" s="173" t="s">
        <v>41</v>
      </c>
      <c r="I12" s="174">
        <f>'[1]Produc. Pup. Plywood'!H15+'[1]Produc Mesa Comed.'!H9</f>
        <v>5</v>
      </c>
      <c r="J12" s="86">
        <f>'[1]Produc. Pup. Plywood'!J15</f>
        <v>500000</v>
      </c>
      <c r="K12" s="86">
        <f t="shared" si="0"/>
        <v>2500000</v>
      </c>
      <c r="L12" s="164" t="s">
        <v>85</v>
      </c>
      <c r="M12" s="120" t="s">
        <v>13</v>
      </c>
    </row>
    <row r="13" spans="1:13" x14ac:dyDescent="0.2">
      <c r="A13" s="168">
        <v>72151802</v>
      </c>
      <c r="B13" s="17" t="s">
        <v>406</v>
      </c>
      <c r="C13" s="169" t="s">
        <v>590</v>
      </c>
      <c r="D13" s="170" t="s">
        <v>606</v>
      </c>
      <c r="E13" s="171" t="s">
        <v>181</v>
      </c>
      <c r="F13" s="171" t="s">
        <v>22</v>
      </c>
      <c r="G13" s="182" t="s">
        <v>612</v>
      </c>
      <c r="H13" s="173" t="s">
        <v>41</v>
      </c>
      <c r="I13" s="181">
        <f>'[1]Produc. Pup. Plywood'!H13</f>
        <v>1</v>
      </c>
      <c r="J13" s="86">
        <f>'[1]Produc 2017'!J13</f>
        <v>75000</v>
      </c>
      <c r="K13" s="86">
        <f t="shared" si="0"/>
        <v>75000</v>
      </c>
      <c r="L13" s="164" t="s">
        <v>85</v>
      </c>
      <c r="M13" s="120" t="s">
        <v>13</v>
      </c>
    </row>
    <row r="14" spans="1:13" x14ac:dyDescent="0.2">
      <c r="A14" s="168">
        <v>72151802</v>
      </c>
      <c r="B14" s="17" t="s">
        <v>406</v>
      </c>
      <c r="C14" s="169" t="s">
        <v>590</v>
      </c>
      <c r="D14" s="170" t="s">
        <v>606</v>
      </c>
      <c r="E14" s="171" t="s">
        <v>16</v>
      </c>
      <c r="F14" s="171" t="s">
        <v>31</v>
      </c>
      <c r="G14" s="172" t="s">
        <v>613</v>
      </c>
      <c r="H14" s="173" t="s">
        <v>600</v>
      </c>
      <c r="I14" s="183">
        <f>'[1]Produc. Pup. Plywood'!H14</f>
        <v>1</v>
      </c>
      <c r="J14" s="86">
        <f>'[1]Produc. Pup. Plywood'!J14</f>
        <v>100000</v>
      </c>
      <c r="K14" s="86">
        <f t="shared" si="0"/>
        <v>100000</v>
      </c>
      <c r="L14" s="164" t="s">
        <v>85</v>
      </c>
      <c r="M14" s="120" t="s">
        <v>13</v>
      </c>
    </row>
    <row r="15" spans="1:13" x14ac:dyDescent="0.2">
      <c r="A15" s="17" t="s">
        <v>407</v>
      </c>
      <c r="B15" s="17" t="s">
        <v>408</v>
      </c>
      <c r="C15" s="18" t="s">
        <v>91</v>
      </c>
      <c r="D15" s="170" t="s">
        <v>614</v>
      </c>
      <c r="E15" s="171" t="s">
        <v>18</v>
      </c>
      <c r="F15" s="171" t="s">
        <v>20</v>
      </c>
      <c r="G15" s="172" t="s">
        <v>615</v>
      </c>
      <c r="H15" s="173" t="s">
        <v>41</v>
      </c>
      <c r="I15" s="174">
        <v>1</v>
      </c>
      <c r="J15" s="86">
        <v>12000000</v>
      </c>
      <c r="K15" s="86">
        <f t="shared" si="0"/>
        <v>12000000</v>
      </c>
      <c r="L15" s="164" t="s">
        <v>85</v>
      </c>
      <c r="M15" s="120" t="s">
        <v>13</v>
      </c>
    </row>
    <row r="16" spans="1:13" x14ac:dyDescent="0.2">
      <c r="A16" s="96">
        <v>15101506</v>
      </c>
      <c r="B16" s="96">
        <v>92043611</v>
      </c>
      <c r="C16" s="184" t="s">
        <v>336</v>
      </c>
      <c r="D16" s="170" t="s">
        <v>616</v>
      </c>
      <c r="E16" s="171" t="s">
        <v>617</v>
      </c>
      <c r="F16" s="171" t="s">
        <v>26</v>
      </c>
      <c r="G16" s="172" t="s">
        <v>618</v>
      </c>
      <c r="H16" s="173" t="s">
        <v>41</v>
      </c>
      <c r="I16" s="173">
        <v>1</v>
      </c>
      <c r="J16" s="86">
        <v>33997500</v>
      </c>
      <c r="K16" s="86">
        <f t="shared" si="0"/>
        <v>33997500</v>
      </c>
      <c r="L16" s="164" t="s">
        <v>85</v>
      </c>
      <c r="M16" s="120" t="s">
        <v>13</v>
      </c>
    </row>
    <row r="17" spans="1:13" x14ac:dyDescent="0.2">
      <c r="A17" s="17" t="s">
        <v>409</v>
      </c>
      <c r="B17" s="17" t="s">
        <v>410</v>
      </c>
      <c r="C17" s="18" t="s">
        <v>92</v>
      </c>
      <c r="D17" s="170" t="s">
        <v>616</v>
      </c>
      <c r="E17" s="171" t="s">
        <v>21</v>
      </c>
      <c r="F17" s="171" t="s">
        <v>22</v>
      </c>
      <c r="G17" s="172" t="s">
        <v>619</v>
      </c>
      <c r="H17" s="173" t="s">
        <v>41</v>
      </c>
      <c r="I17" s="174">
        <v>1</v>
      </c>
      <c r="J17" s="86">
        <v>1421200</v>
      </c>
      <c r="K17" s="86">
        <f t="shared" si="0"/>
        <v>1421200</v>
      </c>
      <c r="L17" s="164" t="s">
        <v>85</v>
      </c>
      <c r="M17" s="120" t="s">
        <v>13</v>
      </c>
    </row>
    <row r="18" spans="1:13" ht="25.5" x14ac:dyDescent="0.2">
      <c r="A18" s="185">
        <v>12191502</v>
      </c>
      <c r="B18" s="185">
        <v>90028103</v>
      </c>
      <c r="C18" s="186" t="s">
        <v>620</v>
      </c>
      <c r="D18" s="170" t="s">
        <v>621</v>
      </c>
      <c r="E18" s="171" t="s">
        <v>14</v>
      </c>
      <c r="F18" s="171" t="s">
        <v>22</v>
      </c>
      <c r="G18" s="182" t="s">
        <v>622</v>
      </c>
      <c r="H18" s="173" t="s">
        <v>623</v>
      </c>
      <c r="I18" s="174">
        <v>1000</v>
      </c>
      <c r="J18" s="86">
        <v>2000</v>
      </c>
      <c r="K18" s="86">
        <f>I18*J18</f>
        <v>2000000</v>
      </c>
      <c r="L18" s="164" t="s">
        <v>85</v>
      </c>
      <c r="M18" s="120" t="s">
        <v>13</v>
      </c>
    </row>
    <row r="19" spans="1:13" x14ac:dyDescent="0.2">
      <c r="A19" s="185">
        <v>12191502</v>
      </c>
      <c r="B19" s="185" t="s">
        <v>624</v>
      </c>
      <c r="C19" s="187" t="s">
        <v>625</v>
      </c>
      <c r="D19" s="170" t="s">
        <v>621</v>
      </c>
      <c r="E19" s="171" t="s">
        <v>312</v>
      </c>
      <c r="F19" s="171" t="s">
        <v>22</v>
      </c>
      <c r="G19" s="182" t="s">
        <v>626</v>
      </c>
      <c r="H19" s="173" t="s">
        <v>623</v>
      </c>
      <c r="I19" s="188">
        <f>'[1]Produc. Pup. Plywood'!H30+'[1]Produc Mesa ICODER'!H7</f>
        <v>3288.75</v>
      </c>
      <c r="J19" s="86">
        <f>'[1]Produc 2017'!J30</f>
        <v>950.63</v>
      </c>
      <c r="K19" s="86">
        <f>I19*J19</f>
        <v>3126384.4125000001</v>
      </c>
      <c r="L19" s="164" t="s">
        <v>85</v>
      </c>
      <c r="M19" s="120" t="s">
        <v>13</v>
      </c>
    </row>
    <row r="20" spans="1:13" ht="25.5" x14ac:dyDescent="0.2">
      <c r="A20" s="185">
        <v>31211502</v>
      </c>
      <c r="B20" s="185">
        <v>92004786</v>
      </c>
      <c r="C20" s="186" t="s">
        <v>627</v>
      </c>
      <c r="D20" s="170" t="s">
        <v>621</v>
      </c>
      <c r="E20" s="171" t="s">
        <v>628</v>
      </c>
      <c r="F20" s="171" t="s">
        <v>629</v>
      </c>
      <c r="G20" s="186" t="s">
        <v>627</v>
      </c>
      <c r="H20" s="173" t="s">
        <v>623</v>
      </c>
      <c r="I20" s="174">
        <f>100*3.785</f>
        <v>378.5</v>
      </c>
      <c r="J20" s="86">
        <v>1650</v>
      </c>
      <c r="K20" s="86">
        <f>I20*J20</f>
        <v>624525</v>
      </c>
      <c r="L20" s="164" t="s">
        <v>85</v>
      </c>
      <c r="M20" s="120" t="s">
        <v>13</v>
      </c>
    </row>
    <row r="21" spans="1:13" x14ac:dyDescent="0.2">
      <c r="A21" s="189" t="s">
        <v>630</v>
      </c>
      <c r="B21" s="190">
        <v>92026466</v>
      </c>
      <c r="C21" s="191" t="s">
        <v>631</v>
      </c>
      <c r="D21" s="170" t="s">
        <v>632</v>
      </c>
      <c r="E21" s="171" t="s">
        <v>16</v>
      </c>
      <c r="F21" s="171" t="s">
        <v>633</v>
      </c>
      <c r="G21" s="182" t="s">
        <v>634</v>
      </c>
      <c r="H21" s="173" t="s">
        <v>41</v>
      </c>
      <c r="I21" s="181">
        <f>'[1]Produc. Pup. Plywood'!H32+'[1]Produc Mesa Comed.'!H12</f>
        <v>150</v>
      </c>
      <c r="J21" s="86">
        <f>'[1]Produc. Pup. Plywood'!J32</f>
        <v>30000</v>
      </c>
      <c r="K21" s="86">
        <f>I21*J21</f>
        <v>4500000</v>
      </c>
      <c r="L21" s="164" t="s">
        <v>85</v>
      </c>
      <c r="M21" s="120" t="s">
        <v>13</v>
      </c>
    </row>
    <row r="22" spans="1:13" x14ac:dyDescent="0.2">
      <c r="A22" s="76">
        <v>50221102</v>
      </c>
      <c r="B22" s="76">
        <v>92081490</v>
      </c>
      <c r="C22" s="192" t="s">
        <v>635</v>
      </c>
      <c r="D22" s="170">
        <v>20203</v>
      </c>
      <c r="E22" s="171" t="s">
        <v>23</v>
      </c>
      <c r="F22" s="171" t="s">
        <v>22</v>
      </c>
      <c r="G22" s="192" t="s">
        <v>635</v>
      </c>
      <c r="H22" s="173" t="s">
        <v>636</v>
      </c>
      <c r="I22" s="174">
        <f>'[1]Costos del pan'!$A$5+'[1]Costos del pan'!$A$18</f>
        <v>315487.94194843288</v>
      </c>
      <c r="J22" s="86">
        <f>'[1]Costos del pan'!D5</f>
        <v>430</v>
      </c>
      <c r="K22" s="86">
        <f t="shared" ref="K22:K42" si="1">I22*J22</f>
        <v>135659815.03782615</v>
      </c>
      <c r="L22" s="164" t="s">
        <v>85</v>
      </c>
      <c r="M22" s="120" t="s">
        <v>13</v>
      </c>
    </row>
    <row r="23" spans="1:13" x14ac:dyDescent="0.2">
      <c r="A23" s="76">
        <v>50181711</v>
      </c>
      <c r="B23" s="76">
        <v>92081493</v>
      </c>
      <c r="C23" s="192" t="s">
        <v>637</v>
      </c>
      <c r="D23" s="170">
        <v>20203</v>
      </c>
      <c r="E23" s="171" t="s">
        <v>16</v>
      </c>
      <c r="F23" s="171" t="s">
        <v>638</v>
      </c>
      <c r="G23" s="192" t="s">
        <v>637</v>
      </c>
      <c r="H23" s="173" t="s">
        <v>636</v>
      </c>
      <c r="I23" s="174">
        <f>'[1]Costos del pan'!A7</f>
        <v>485.03</v>
      </c>
      <c r="J23" s="86">
        <f>'[1]Costos del pan'!D7</f>
        <v>2310</v>
      </c>
      <c r="K23" s="86">
        <f t="shared" si="1"/>
        <v>1120419.3</v>
      </c>
      <c r="L23" s="164" t="s">
        <v>85</v>
      </c>
      <c r="M23" s="120" t="s">
        <v>13</v>
      </c>
    </row>
    <row r="24" spans="1:13" x14ac:dyDescent="0.2">
      <c r="A24" s="76">
        <v>50181711</v>
      </c>
      <c r="B24" s="76">
        <v>92082274</v>
      </c>
      <c r="C24" s="192" t="s">
        <v>639</v>
      </c>
      <c r="D24" s="170">
        <v>20203</v>
      </c>
      <c r="E24" s="171" t="s">
        <v>16</v>
      </c>
      <c r="F24" s="171" t="s">
        <v>175</v>
      </c>
      <c r="G24" s="192" t="s">
        <v>639</v>
      </c>
      <c r="H24" s="173" t="s">
        <v>636</v>
      </c>
      <c r="I24" s="174">
        <f>'[1]Costos del pan'!A6+'[1]Costos del pan'!A19</f>
        <v>1707.4506320579808</v>
      </c>
      <c r="J24" s="86">
        <f>'[1]Costos del pan'!D6</f>
        <v>2730</v>
      </c>
      <c r="K24" s="86">
        <f t="shared" si="1"/>
        <v>4661340.2255182872</v>
      </c>
      <c r="L24" s="164" t="s">
        <v>85</v>
      </c>
      <c r="M24" s="120" t="s">
        <v>13</v>
      </c>
    </row>
    <row r="25" spans="1:13" x14ac:dyDescent="0.2">
      <c r="A25" s="76">
        <v>50171551</v>
      </c>
      <c r="B25" s="76">
        <v>92082272</v>
      </c>
      <c r="C25" s="192" t="s">
        <v>640</v>
      </c>
      <c r="D25" s="170">
        <v>20203</v>
      </c>
      <c r="E25" s="171" t="s">
        <v>14</v>
      </c>
      <c r="F25" s="171" t="s">
        <v>313</v>
      </c>
      <c r="G25" s="192" t="s">
        <v>640</v>
      </c>
      <c r="H25" s="173" t="s">
        <v>636</v>
      </c>
      <c r="I25" s="174">
        <f>'[1]Costos del pan'!A11+'[1]Costos del pan'!A23</f>
        <v>4203.0011111111107</v>
      </c>
      <c r="J25" s="86">
        <f>'[1]Costos del pan'!D11</f>
        <v>195</v>
      </c>
      <c r="K25" s="86">
        <f t="shared" si="1"/>
        <v>819585.21666666656</v>
      </c>
      <c r="L25" s="164" t="s">
        <v>85</v>
      </c>
      <c r="M25" s="120" t="s">
        <v>13</v>
      </c>
    </row>
    <row r="26" spans="1:13" x14ac:dyDescent="0.2">
      <c r="A26" s="76">
        <v>50151516</v>
      </c>
      <c r="B26" s="76">
        <v>92082273</v>
      </c>
      <c r="C26" s="192" t="s">
        <v>641</v>
      </c>
      <c r="D26" s="170">
        <v>20203</v>
      </c>
      <c r="E26" s="171" t="s">
        <v>181</v>
      </c>
      <c r="F26" s="171" t="s">
        <v>592</v>
      </c>
      <c r="G26" s="192" t="s">
        <v>641</v>
      </c>
      <c r="H26" s="173" t="s">
        <v>636</v>
      </c>
      <c r="I26" s="174">
        <f>'[1]Costos del pan'!A9+'[1]Costos del pan'!A21</f>
        <v>14826.98202247191</v>
      </c>
      <c r="J26" s="86">
        <f>'[1]Costos del pan'!D9</f>
        <v>791.23</v>
      </c>
      <c r="K26" s="86">
        <f t="shared" si="1"/>
        <v>11731552.985640449</v>
      </c>
      <c r="L26" s="164" t="s">
        <v>85</v>
      </c>
      <c r="M26" s="120" t="s">
        <v>13</v>
      </c>
    </row>
    <row r="27" spans="1:13" x14ac:dyDescent="0.2">
      <c r="A27" s="76">
        <v>50181710</v>
      </c>
      <c r="B27" s="76">
        <v>92021344</v>
      </c>
      <c r="C27" s="192" t="s">
        <v>642</v>
      </c>
      <c r="D27" s="170">
        <v>20203</v>
      </c>
      <c r="E27" s="171" t="s">
        <v>16</v>
      </c>
      <c r="F27" s="171" t="s">
        <v>20</v>
      </c>
      <c r="G27" s="192" t="s">
        <v>642</v>
      </c>
      <c r="H27" s="173" t="s">
        <v>636</v>
      </c>
      <c r="I27" s="174">
        <f>'[1]Costos del pan'!A20</f>
        <v>190.1033333333333</v>
      </c>
      <c r="J27" s="86">
        <f>'[1]Costos del pan'!D20</f>
        <v>2422.4499999999998</v>
      </c>
      <c r="K27" s="86">
        <f t="shared" si="1"/>
        <v>460515.8198333332</v>
      </c>
      <c r="L27" s="164" t="s">
        <v>85</v>
      </c>
      <c r="M27" s="120" t="s">
        <v>13</v>
      </c>
    </row>
    <row r="28" spans="1:13" x14ac:dyDescent="0.2">
      <c r="A28" s="76">
        <v>50181710</v>
      </c>
      <c r="B28" s="76">
        <v>92021344</v>
      </c>
      <c r="C28" s="192" t="s">
        <v>643</v>
      </c>
      <c r="D28" s="170">
        <v>20203</v>
      </c>
      <c r="E28" s="171" t="s">
        <v>16</v>
      </c>
      <c r="F28" s="171" t="s">
        <v>20</v>
      </c>
      <c r="G28" s="192" t="s">
        <v>643</v>
      </c>
      <c r="H28" s="173" t="s">
        <v>636</v>
      </c>
      <c r="I28" s="174">
        <f>'[1]Costos del pan'!A8</f>
        <v>970.06</v>
      </c>
      <c r="J28" s="86">
        <f>'[1]Costos del pan'!D8</f>
        <v>2422.4499999999998</v>
      </c>
      <c r="K28" s="86">
        <f t="shared" si="1"/>
        <v>2349921.8469999996</v>
      </c>
      <c r="L28" s="164" t="s">
        <v>85</v>
      </c>
      <c r="M28" s="120" t="s">
        <v>13</v>
      </c>
    </row>
    <row r="29" spans="1:13" x14ac:dyDescent="0.2">
      <c r="A29" s="76">
        <v>50161509</v>
      </c>
      <c r="B29" s="76">
        <v>92081491</v>
      </c>
      <c r="C29" s="192" t="s">
        <v>644</v>
      </c>
      <c r="D29" s="170">
        <v>20203</v>
      </c>
      <c r="E29" s="171" t="s">
        <v>14</v>
      </c>
      <c r="F29" s="171" t="s">
        <v>25</v>
      </c>
      <c r="G29" s="192" t="s">
        <v>644</v>
      </c>
      <c r="H29" s="173" t="s">
        <v>636</v>
      </c>
      <c r="I29" s="174">
        <f>'[1]Costos del pan'!A10+'[1]Costos del pan'!A22</f>
        <v>37545.694160708204</v>
      </c>
      <c r="J29" s="86">
        <f>'[1]Costos del pan'!D10</f>
        <v>691.45</v>
      </c>
      <c r="K29" s="86">
        <f t="shared" si="1"/>
        <v>25960970.22742169</v>
      </c>
      <c r="L29" s="164" t="s">
        <v>85</v>
      </c>
      <c r="M29" s="120" t="s">
        <v>13</v>
      </c>
    </row>
    <row r="30" spans="1:13" x14ac:dyDescent="0.2">
      <c r="A30" s="76">
        <v>50151513</v>
      </c>
      <c r="B30" s="76">
        <v>92082275</v>
      </c>
      <c r="C30" s="192" t="s">
        <v>645</v>
      </c>
      <c r="D30" s="170">
        <v>20203</v>
      </c>
      <c r="E30" s="171" t="s">
        <v>18</v>
      </c>
      <c r="F30" s="171" t="s">
        <v>646</v>
      </c>
      <c r="G30" s="192" t="s">
        <v>645</v>
      </c>
      <c r="H30" s="173" t="s">
        <v>623</v>
      </c>
      <c r="I30" s="174">
        <f>'[1]Costos del pan'!A24+'[1]Costos del pan'!A12</f>
        <v>4221.3599999999997</v>
      </c>
      <c r="J30" s="86">
        <f>'[1]Costos del pan'!D24</f>
        <v>775.83</v>
      </c>
      <c r="K30" s="86">
        <f t="shared" si="1"/>
        <v>3275057.7287999997</v>
      </c>
      <c r="L30" s="164" t="s">
        <v>85</v>
      </c>
      <c r="M30" s="120" t="s">
        <v>13</v>
      </c>
    </row>
    <row r="31" spans="1:13" ht="25.5" x14ac:dyDescent="0.2">
      <c r="A31" s="185" t="s">
        <v>647</v>
      </c>
      <c r="B31" s="185" t="s">
        <v>648</v>
      </c>
      <c r="C31" s="186" t="s">
        <v>649</v>
      </c>
      <c r="D31" s="180" t="s">
        <v>650</v>
      </c>
      <c r="E31" s="171" t="s">
        <v>203</v>
      </c>
      <c r="F31" s="171" t="s">
        <v>29</v>
      </c>
      <c r="G31" s="186" t="s">
        <v>649</v>
      </c>
      <c r="H31" s="173" t="s">
        <v>41</v>
      </c>
      <c r="I31" s="174">
        <f>'[1]Produc. Pup. Plywood'!H42</f>
        <v>5</v>
      </c>
      <c r="J31" s="86">
        <f>'[1]Produc. Pup. Plywood'!J42</f>
        <v>10000</v>
      </c>
      <c r="K31" s="86">
        <f t="shared" si="1"/>
        <v>50000</v>
      </c>
      <c r="L31" s="164" t="s">
        <v>85</v>
      </c>
      <c r="M31" s="120" t="s">
        <v>13</v>
      </c>
    </row>
    <row r="32" spans="1:13" x14ac:dyDescent="0.2">
      <c r="A32" s="193">
        <v>31161807</v>
      </c>
      <c r="B32" s="193">
        <v>92026918</v>
      </c>
      <c r="C32" s="193" t="s">
        <v>651</v>
      </c>
      <c r="D32" s="180" t="s">
        <v>650</v>
      </c>
      <c r="E32" s="171" t="s">
        <v>47</v>
      </c>
      <c r="F32" s="171" t="s">
        <v>36</v>
      </c>
      <c r="G32" s="182" t="s">
        <v>651</v>
      </c>
      <c r="H32" s="173" t="s">
        <v>41</v>
      </c>
      <c r="I32" s="174">
        <f>'[1]Produc. Pup. Plywood'!H43+'[1]Produc Mesa ICODER'!H10</f>
        <v>24100</v>
      </c>
      <c r="J32" s="86">
        <f>'[1]Produc. Pup. Plywood'!J43</f>
        <v>10</v>
      </c>
      <c r="K32" s="86">
        <f t="shared" si="1"/>
        <v>241000</v>
      </c>
      <c r="L32" s="164" t="s">
        <v>85</v>
      </c>
      <c r="M32" s="120" t="s">
        <v>13</v>
      </c>
    </row>
    <row r="33" spans="1:13" ht="25.5" x14ac:dyDescent="0.2">
      <c r="A33" s="185">
        <v>30171516</v>
      </c>
      <c r="B33" s="185">
        <v>92008475</v>
      </c>
      <c r="C33" s="186" t="s">
        <v>652</v>
      </c>
      <c r="D33" s="180" t="s">
        <v>650</v>
      </c>
      <c r="E33" s="171" t="s">
        <v>312</v>
      </c>
      <c r="F33" s="171" t="s">
        <v>653</v>
      </c>
      <c r="G33" s="182" t="s">
        <v>654</v>
      </c>
      <c r="H33" s="173" t="s">
        <v>655</v>
      </c>
      <c r="I33" s="174">
        <f>'[1]Produc Pan'!H34</f>
        <v>25</v>
      </c>
      <c r="J33" s="86">
        <f>'[1]Produc Pan'!J34</f>
        <v>5000</v>
      </c>
      <c r="K33" s="86">
        <f t="shared" si="1"/>
        <v>125000</v>
      </c>
      <c r="L33" s="164" t="s">
        <v>85</v>
      </c>
      <c r="M33" s="120" t="s">
        <v>13</v>
      </c>
    </row>
    <row r="34" spans="1:13" ht="25.5" x14ac:dyDescent="0.2">
      <c r="A34" s="185" t="s">
        <v>438</v>
      </c>
      <c r="B34" s="185" t="s">
        <v>656</v>
      </c>
      <c r="C34" s="194" t="s">
        <v>657</v>
      </c>
      <c r="D34" s="180" t="s">
        <v>650</v>
      </c>
      <c r="E34" s="171" t="s">
        <v>28</v>
      </c>
      <c r="F34" s="171" t="s">
        <v>48</v>
      </c>
      <c r="G34" s="182" t="s">
        <v>658</v>
      </c>
      <c r="H34" s="173" t="s">
        <v>636</v>
      </c>
      <c r="I34" s="174">
        <f>'[1]Produc 2017'!H33</f>
        <v>209.33333300000001</v>
      </c>
      <c r="J34" s="86">
        <f>'[1]Produc. Pup. Plywood'!J33</f>
        <v>1323</v>
      </c>
      <c r="K34" s="86">
        <f t="shared" si="1"/>
        <v>276947.99955900002</v>
      </c>
      <c r="L34" s="164" t="s">
        <v>85</v>
      </c>
      <c r="M34" s="120" t="s">
        <v>13</v>
      </c>
    </row>
    <row r="35" spans="1:13" x14ac:dyDescent="0.2">
      <c r="A35" s="185" t="s">
        <v>659</v>
      </c>
      <c r="B35" s="193"/>
      <c r="C35" s="182" t="s">
        <v>660</v>
      </c>
      <c r="D35" s="180" t="s">
        <v>650</v>
      </c>
      <c r="E35" s="171" t="s">
        <v>171</v>
      </c>
      <c r="F35" s="171" t="s">
        <v>661</v>
      </c>
      <c r="G35" s="182" t="s">
        <v>660</v>
      </c>
      <c r="H35" s="173" t="s">
        <v>41</v>
      </c>
      <c r="I35" s="174">
        <f>'[1]Produc Mesa Comed.'!H19</f>
        <v>12040</v>
      </c>
      <c r="J35" s="86">
        <f>'[1]Produc Mesa Comed.'!J19</f>
        <v>70</v>
      </c>
      <c r="K35" s="86">
        <f t="shared" si="1"/>
        <v>842800</v>
      </c>
      <c r="L35" s="164" t="s">
        <v>85</v>
      </c>
      <c r="M35" s="120" t="s">
        <v>13</v>
      </c>
    </row>
    <row r="36" spans="1:13" ht="25.5" x14ac:dyDescent="0.2">
      <c r="A36" s="185" t="s">
        <v>659</v>
      </c>
      <c r="B36" s="185" t="s">
        <v>662</v>
      </c>
      <c r="C36" s="186" t="s">
        <v>663</v>
      </c>
      <c r="D36" s="180" t="s">
        <v>650</v>
      </c>
      <c r="E36" s="171" t="s">
        <v>171</v>
      </c>
      <c r="F36" s="171" t="s">
        <v>48</v>
      </c>
      <c r="G36" s="186" t="s">
        <v>663</v>
      </c>
      <c r="H36" s="173" t="s">
        <v>41</v>
      </c>
      <c r="I36" s="174">
        <f>'[1]Produc. Pup. Plywood'!H45</f>
        <v>5</v>
      </c>
      <c r="J36" s="86">
        <f>'[1]Produc. Pup. Plywood'!J45</f>
        <v>3000</v>
      </c>
      <c r="K36" s="86">
        <f t="shared" si="1"/>
        <v>15000</v>
      </c>
      <c r="L36" s="164" t="s">
        <v>85</v>
      </c>
      <c r="M36" s="120" t="s">
        <v>13</v>
      </c>
    </row>
    <row r="37" spans="1:13" ht="25.5" x14ac:dyDescent="0.2">
      <c r="A37" s="185" t="s">
        <v>664</v>
      </c>
      <c r="B37" s="185" t="s">
        <v>665</v>
      </c>
      <c r="C37" s="195" t="s">
        <v>666</v>
      </c>
      <c r="D37" s="180" t="s">
        <v>650</v>
      </c>
      <c r="E37" s="171" t="s">
        <v>667</v>
      </c>
      <c r="F37" s="171" t="s">
        <v>22</v>
      </c>
      <c r="G37" s="182" t="s">
        <v>668</v>
      </c>
      <c r="H37" s="173" t="s">
        <v>41</v>
      </c>
      <c r="I37" s="174">
        <v>0</v>
      </c>
      <c r="J37" s="86">
        <f>'[1] Pupitre 2017 con Plywood'!E34</f>
        <v>3.47</v>
      </c>
      <c r="K37" s="86">
        <f t="shared" si="1"/>
        <v>0</v>
      </c>
      <c r="L37" s="164" t="s">
        <v>85</v>
      </c>
      <c r="M37" s="120" t="s">
        <v>13</v>
      </c>
    </row>
    <row r="38" spans="1:13" x14ac:dyDescent="0.2">
      <c r="A38" s="193">
        <v>31162204</v>
      </c>
      <c r="B38" s="193">
        <v>90032492</v>
      </c>
      <c r="C38" s="196" t="s">
        <v>669</v>
      </c>
      <c r="D38" s="180" t="s">
        <v>650</v>
      </c>
      <c r="E38" s="171" t="s">
        <v>667</v>
      </c>
      <c r="F38" s="171" t="s">
        <v>22</v>
      </c>
      <c r="G38" s="196" t="s">
        <v>669</v>
      </c>
      <c r="H38" s="173" t="s">
        <v>41</v>
      </c>
      <c r="I38" s="174">
        <v>0</v>
      </c>
      <c r="J38" s="86">
        <f>'[1] Pupitre 2017 con Plywood'!E35</f>
        <v>20</v>
      </c>
      <c r="K38" s="86">
        <f t="shared" si="1"/>
        <v>0</v>
      </c>
      <c r="L38" s="164" t="s">
        <v>85</v>
      </c>
      <c r="M38" s="120" t="s">
        <v>13</v>
      </c>
    </row>
    <row r="39" spans="1:13" x14ac:dyDescent="0.2">
      <c r="A39" s="76">
        <v>40171601</v>
      </c>
      <c r="B39" s="76">
        <v>92079726</v>
      </c>
      <c r="C39" s="182" t="s">
        <v>670</v>
      </c>
      <c r="D39" s="180" t="s">
        <v>650</v>
      </c>
      <c r="E39" s="171" t="s">
        <v>35</v>
      </c>
      <c r="F39" s="171" t="s">
        <v>671</v>
      </c>
      <c r="G39" s="182" t="s">
        <v>670</v>
      </c>
      <c r="H39" s="173" t="s">
        <v>41</v>
      </c>
      <c r="I39" s="174">
        <f>'[1]Produc. Pup. Plywood'!H39+'[1]Produc Mesa Comed.'!H15</f>
        <v>13950</v>
      </c>
      <c r="J39" s="86">
        <f>'[1]Produc. Pup. Plywood'!J39</f>
        <v>3017.08</v>
      </c>
      <c r="K39" s="86">
        <f t="shared" si="1"/>
        <v>42088266</v>
      </c>
      <c r="L39" s="164" t="s">
        <v>85</v>
      </c>
      <c r="M39" s="120" t="s">
        <v>13</v>
      </c>
    </row>
    <row r="40" spans="1:13" x14ac:dyDescent="0.2">
      <c r="A40" s="76">
        <v>40171601</v>
      </c>
      <c r="B40" s="76">
        <v>92079725</v>
      </c>
      <c r="C40" s="182" t="s">
        <v>672</v>
      </c>
      <c r="D40" s="180" t="s">
        <v>650</v>
      </c>
      <c r="E40" s="171" t="s">
        <v>35</v>
      </c>
      <c r="F40" s="171" t="s">
        <v>673</v>
      </c>
      <c r="G40" s="182" t="s">
        <v>672</v>
      </c>
      <c r="H40" s="173" t="s">
        <v>41</v>
      </c>
      <c r="I40" s="174">
        <f>'[1]Produc. Pup. Plywood'!H37</f>
        <v>15150</v>
      </c>
      <c r="J40" s="86">
        <f>'[1]Produc. Pup. Plywood'!J37</f>
        <v>3367</v>
      </c>
      <c r="K40" s="86">
        <f t="shared" si="1"/>
        <v>51010050</v>
      </c>
      <c r="L40" s="164" t="s">
        <v>85</v>
      </c>
      <c r="M40" s="120" t="s">
        <v>13</v>
      </c>
    </row>
    <row r="41" spans="1:13" x14ac:dyDescent="0.2">
      <c r="A41" s="76">
        <v>40171601</v>
      </c>
      <c r="B41" s="76">
        <v>92079778</v>
      </c>
      <c r="C41" s="182" t="s">
        <v>674</v>
      </c>
      <c r="D41" s="180" t="s">
        <v>650</v>
      </c>
      <c r="E41" s="171" t="s">
        <v>35</v>
      </c>
      <c r="F41" s="171" t="s">
        <v>49</v>
      </c>
      <c r="G41" s="182" t="s">
        <v>674</v>
      </c>
      <c r="H41" s="173" t="s">
        <v>41</v>
      </c>
      <c r="I41" s="174">
        <f>'[1]Produc Mesa Comed.'!H16</f>
        <v>1400</v>
      </c>
      <c r="J41" s="86">
        <f>'[1]Produc Mesa Comed.'!J16</f>
        <v>5807</v>
      </c>
      <c r="K41" s="86">
        <f t="shared" si="1"/>
        <v>8129800</v>
      </c>
      <c r="L41" s="164" t="s">
        <v>85</v>
      </c>
      <c r="M41" s="120" t="s">
        <v>13</v>
      </c>
    </row>
    <row r="42" spans="1:13" x14ac:dyDescent="0.2">
      <c r="A42" s="76">
        <v>40171601</v>
      </c>
      <c r="B42" s="76">
        <v>92079777</v>
      </c>
      <c r="C42" s="182" t="s">
        <v>675</v>
      </c>
      <c r="D42" s="180">
        <v>20301</v>
      </c>
      <c r="E42" s="171" t="s">
        <v>35</v>
      </c>
      <c r="F42" s="171" t="s">
        <v>19</v>
      </c>
      <c r="G42" s="182" t="s">
        <v>675</v>
      </c>
      <c r="H42" s="173" t="s">
        <v>41</v>
      </c>
      <c r="I42" s="174">
        <f>'[1]Produc Mesa Comed.'!H17</f>
        <v>2020</v>
      </c>
      <c r="J42" s="86">
        <f>'[1]Produc Mesa Comed.'!J17</f>
        <v>6300</v>
      </c>
      <c r="K42" s="86">
        <f t="shared" si="1"/>
        <v>12726000</v>
      </c>
      <c r="L42" s="164" t="s">
        <v>85</v>
      </c>
      <c r="M42" s="120" t="s">
        <v>13</v>
      </c>
    </row>
    <row r="43" spans="1:13" x14ac:dyDescent="0.2">
      <c r="A43" s="197">
        <v>23271812</v>
      </c>
      <c r="B43" s="198">
        <v>92011105</v>
      </c>
      <c r="C43" s="163" t="s">
        <v>676</v>
      </c>
      <c r="D43" s="199">
        <v>20301</v>
      </c>
      <c r="E43" s="171" t="s">
        <v>677</v>
      </c>
      <c r="F43" s="171" t="s">
        <v>678</v>
      </c>
      <c r="G43" s="182" t="s">
        <v>679</v>
      </c>
      <c r="H43" s="173" t="s">
        <v>636</v>
      </c>
      <c r="I43" s="174">
        <f>'[1]Produc Mesa ICODER'!H9</f>
        <v>60</v>
      </c>
      <c r="J43" s="86">
        <f>'[1]Mesa Pic-nic ICODER'!I16</f>
        <v>4000</v>
      </c>
      <c r="K43" s="86">
        <f>I43*J43</f>
        <v>240000</v>
      </c>
      <c r="L43" s="164" t="s">
        <v>85</v>
      </c>
      <c r="M43" s="120" t="s">
        <v>13</v>
      </c>
    </row>
    <row r="44" spans="1:13" x14ac:dyDescent="0.2">
      <c r="A44" s="76">
        <v>56121506</v>
      </c>
      <c r="B44" s="76">
        <v>92078664</v>
      </c>
      <c r="C44" s="182" t="s">
        <v>680</v>
      </c>
      <c r="D44" s="180">
        <v>20303</v>
      </c>
      <c r="E44" s="171" t="s">
        <v>171</v>
      </c>
      <c r="F44" s="171" t="s">
        <v>175</v>
      </c>
      <c r="G44" s="182" t="s">
        <v>680</v>
      </c>
      <c r="H44" s="173" t="s">
        <v>681</v>
      </c>
      <c r="I44" s="174">
        <f>'[1]Produc Mesa Comed.'!H21</f>
        <v>2020</v>
      </c>
      <c r="J44" s="86">
        <f>'[1]Produc Mesa Comed.'!J21</f>
        <v>33866</v>
      </c>
      <c r="K44" s="86">
        <f>I44*J44</f>
        <v>68409320</v>
      </c>
      <c r="L44" s="164" t="s">
        <v>85</v>
      </c>
      <c r="M44" s="120" t="s">
        <v>13</v>
      </c>
    </row>
    <row r="45" spans="1:13" x14ac:dyDescent="0.2">
      <c r="A45" s="193">
        <v>24141501</v>
      </c>
      <c r="B45" s="193">
        <v>92086135</v>
      </c>
      <c r="C45" s="200" t="s">
        <v>682</v>
      </c>
      <c r="D45" s="180">
        <v>20306</v>
      </c>
      <c r="E45" s="171" t="s">
        <v>683</v>
      </c>
      <c r="F45" s="171" t="s">
        <v>684</v>
      </c>
      <c r="G45" s="182" t="s">
        <v>685</v>
      </c>
      <c r="H45" s="173" t="s">
        <v>41</v>
      </c>
      <c r="I45" s="174">
        <f>'[1]Produc. Pup. Plywood'!H85+'[1]Produc Mesa Comed.'!H23</f>
        <v>140</v>
      </c>
      <c r="J45" s="86">
        <f>'[1]Produc 2017'!J85</f>
        <v>5475</v>
      </c>
      <c r="K45" s="86">
        <f>I45*J45</f>
        <v>766500</v>
      </c>
      <c r="L45" s="164" t="s">
        <v>85</v>
      </c>
      <c r="M45" s="120" t="s">
        <v>13</v>
      </c>
    </row>
    <row r="46" spans="1:13" ht="25.5" customHeight="1" x14ac:dyDescent="0.2">
      <c r="A46" s="201">
        <v>31191501</v>
      </c>
      <c r="B46" s="202">
        <v>90029813</v>
      </c>
      <c r="C46" s="203" t="s">
        <v>686</v>
      </c>
      <c r="D46" s="204">
        <v>20399</v>
      </c>
      <c r="E46" s="105" t="s">
        <v>33</v>
      </c>
      <c r="F46" s="105" t="s">
        <v>687</v>
      </c>
      <c r="G46" s="205" t="s">
        <v>688</v>
      </c>
      <c r="H46" s="173" t="s">
        <v>41</v>
      </c>
      <c r="I46" s="174">
        <f>'[1]Produc. Pup. Plywood'!H86+'[1]Produc Mesa Comed.'!H24+'[1]Produc Mesa ICODER'!H11</f>
        <v>5251.6666666666661</v>
      </c>
      <c r="J46" s="58">
        <f>'[1] Pupitre 2017 con Plywood'!E11</f>
        <v>190.28</v>
      </c>
      <c r="K46" s="86">
        <f t="shared" ref="K46:K109" si="2">I46*J46</f>
        <v>999287.13333333319</v>
      </c>
      <c r="L46" s="164" t="s">
        <v>85</v>
      </c>
      <c r="M46" s="120" t="s">
        <v>13</v>
      </c>
    </row>
    <row r="47" spans="1:13" x14ac:dyDescent="0.2">
      <c r="A47" s="76">
        <v>23131507</v>
      </c>
      <c r="B47" s="76">
        <v>92078660</v>
      </c>
      <c r="C47" s="206" t="s">
        <v>689</v>
      </c>
      <c r="D47" s="180">
        <v>20399</v>
      </c>
      <c r="E47" s="171" t="s">
        <v>33</v>
      </c>
      <c r="F47" s="171" t="s">
        <v>690</v>
      </c>
      <c r="G47" s="172" t="s">
        <v>689</v>
      </c>
      <c r="H47" s="173" t="s">
        <v>655</v>
      </c>
      <c r="I47" s="174">
        <f>'[1]Produc. Pup. Plywood'!H87+'[1]Produc Mesa ICODER'!H12</f>
        <v>311.66666670000001</v>
      </c>
      <c r="J47" s="58">
        <v>8000</v>
      </c>
      <c r="K47" s="86">
        <f t="shared" si="2"/>
        <v>2493333.3336</v>
      </c>
      <c r="L47" s="164" t="s">
        <v>85</v>
      </c>
      <c r="M47" s="120" t="s">
        <v>13</v>
      </c>
    </row>
    <row r="48" spans="1:13" x14ac:dyDescent="0.2">
      <c r="A48" s="76">
        <v>31162204</v>
      </c>
      <c r="B48" s="76">
        <v>90032492</v>
      </c>
      <c r="C48" s="207" t="s">
        <v>691</v>
      </c>
      <c r="D48" s="180">
        <v>20399</v>
      </c>
      <c r="E48" s="171" t="s">
        <v>667</v>
      </c>
      <c r="F48" s="171" t="s">
        <v>19</v>
      </c>
      <c r="G48" s="207" t="s">
        <v>691</v>
      </c>
      <c r="H48" s="173" t="s">
        <v>41</v>
      </c>
      <c r="I48" s="174">
        <f>'[1]Mesa de comedor'!A24+'[1]Produc Pan'!H37+'[1]Produc. Pup. Plywood'!H88</f>
        <v>71100</v>
      </c>
      <c r="J48" s="58">
        <v>3.47</v>
      </c>
      <c r="K48" s="86">
        <f t="shared" si="2"/>
        <v>246717</v>
      </c>
      <c r="L48" s="164" t="s">
        <v>85</v>
      </c>
      <c r="M48" s="120" t="s">
        <v>13</v>
      </c>
    </row>
    <row r="49" spans="1:13" x14ac:dyDescent="0.2">
      <c r="A49" s="76">
        <v>31162204</v>
      </c>
      <c r="B49" s="76">
        <v>90032492</v>
      </c>
      <c r="C49" s="206" t="s">
        <v>692</v>
      </c>
      <c r="D49" s="180">
        <v>20399</v>
      </c>
      <c r="E49" s="171" t="s">
        <v>667</v>
      </c>
      <c r="F49" s="171" t="s">
        <v>19</v>
      </c>
      <c r="G49" s="172" t="s">
        <v>692</v>
      </c>
      <c r="H49" s="173" t="s">
        <v>41</v>
      </c>
      <c r="I49" s="174">
        <f>'[1]Mesa de comedor'!A25+'[1]Produc. Pup. Plywood'!H89</f>
        <v>200000</v>
      </c>
      <c r="J49" s="58">
        <v>20</v>
      </c>
      <c r="K49" s="86">
        <f t="shared" si="2"/>
        <v>4000000</v>
      </c>
      <c r="L49" s="164" t="s">
        <v>85</v>
      </c>
      <c r="M49" s="120" t="s">
        <v>13</v>
      </c>
    </row>
    <row r="50" spans="1:13" x14ac:dyDescent="0.2">
      <c r="A50" s="175" t="s">
        <v>693</v>
      </c>
      <c r="B50" s="175" t="s">
        <v>694</v>
      </c>
      <c r="C50" s="176" t="s">
        <v>695</v>
      </c>
      <c r="D50" s="170">
        <v>20401</v>
      </c>
      <c r="E50" s="171" t="s">
        <v>617</v>
      </c>
      <c r="F50" s="171" t="s">
        <v>26</v>
      </c>
      <c r="G50" s="182" t="s">
        <v>696</v>
      </c>
      <c r="H50" s="173" t="s">
        <v>41</v>
      </c>
      <c r="I50" s="174">
        <v>1</v>
      </c>
      <c r="J50" s="86">
        <v>11046500</v>
      </c>
      <c r="K50" s="86">
        <f t="shared" si="2"/>
        <v>11046500</v>
      </c>
      <c r="L50" s="164" t="s">
        <v>85</v>
      </c>
      <c r="M50" s="120" t="s">
        <v>13</v>
      </c>
    </row>
    <row r="51" spans="1:13" x14ac:dyDescent="0.2">
      <c r="A51" s="175" t="s">
        <v>697</v>
      </c>
      <c r="B51" s="175" t="s">
        <v>698</v>
      </c>
      <c r="C51" s="176" t="s">
        <v>699</v>
      </c>
      <c r="D51" s="208">
        <v>20402</v>
      </c>
      <c r="E51" s="209" t="s">
        <v>617</v>
      </c>
      <c r="F51" s="209" t="s">
        <v>59</v>
      </c>
      <c r="G51" s="172" t="s">
        <v>699</v>
      </c>
      <c r="H51" s="173" t="s">
        <v>41</v>
      </c>
      <c r="I51" s="174">
        <v>1</v>
      </c>
      <c r="J51" s="86">
        <v>9157700</v>
      </c>
      <c r="K51" s="86">
        <f t="shared" si="2"/>
        <v>9157700</v>
      </c>
      <c r="L51" s="164" t="s">
        <v>85</v>
      </c>
      <c r="M51" s="120" t="s">
        <v>13</v>
      </c>
    </row>
    <row r="52" spans="1:13" x14ac:dyDescent="0.2">
      <c r="A52" s="175" t="s">
        <v>700</v>
      </c>
      <c r="B52" s="175" t="s">
        <v>701</v>
      </c>
      <c r="C52" s="176" t="s">
        <v>702</v>
      </c>
      <c r="D52" s="170" t="s">
        <v>703</v>
      </c>
      <c r="E52" s="171" t="s">
        <v>18</v>
      </c>
      <c r="F52" s="171" t="s">
        <v>704</v>
      </c>
      <c r="G52" s="182" t="s">
        <v>705</v>
      </c>
      <c r="H52" s="173" t="s">
        <v>41</v>
      </c>
      <c r="I52" s="174">
        <v>10</v>
      </c>
      <c r="J52" s="86">
        <f>'[1]Produc. Pup. Plywood'!J146</f>
        <v>150000</v>
      </c>
      <c r="K52" s="86">
        <f t="shared" si="2"/>
        <v>1500000</v>
      </c>
      <c r="L52" s="164" t="s">
        <v>85</v>
      </c>
      <c r="M52" s="120" t="s">
        <v>13</v>
      </c>
    </row>
    <row r="53" spans="1:13" x14ac:dyDescent="0.2">
      <c r="A53" s="175" t="s">
        <v>700</v>
      </c>
      <c r="B53" s="175" t="s">
        <v>706</v>
      </c>
      <c r="C53" s="176" t="s">
        <v>707</v>
      </c>
      <c r="D53" s="170" t="s">
        <v>703</v>
      </c>
      <c r="E53" s="171" t="s">
        <v>18</v>
      </c>
      <c r="F53" s="171" t="s">
        <v>708</v>
      </c>
      <c r="G53" s="177" t="s">
        <v>709</v>
      </c>
      <c r="H53" s="173" t="s">
        <v>41</v>
      </c>
      <c r="I53" s="174">
        <v>10</v>
      </c>
      <c r="J53" s="86">
        <f>'[1]Produc. Pup. Plywood'!J147</f>
        <v>40000</v>
      </c>
      <c r="K53" s="86">
        <f t="shared" si="2"/>
        <v>400000</v>
      </c>
      <c r="L53" s="164" t="s">
        <v>85</v>
      </c>
      <c r="M53" s="120" t="s">
        <v>13</v>
      </c>
    </row>
    <row r="54" spans="1:13" x14ac:dyDescent="0.2">
      <c r="A54" s="175" t="s">
        <v>700</v>
      </c>
      <c r="B54" s="175" t="s">
        <v>710</v>
      </c>
      <c r="C54" s="176" t="s">
        <v>711</v>
      </c>
      <c r="D54" s="170" t="s">
        <v>703</v>
      </c>
      <c r="E54" s="171" t="s">
        <v>18</v>
      </c>
      <c r="F54" s="171" t="s">
        <v>712</v>
      </c>
      <c r="G54" s="182" t="s">
        <v>713</v>
      </c>
      <c r="H54" s="173" t="s">
        <v>41</v>
      </c>
      <c r="I54" s="174">
        <v>10</v>
      </c>
      <c r="J54" s="86">
        <f>'[1]Produc. Pup. Plywood'!J148</f>
        <v>75000</v>
      </c>
      <c r="K54" s="86">
        <f t="shared" si="2"/>
        <v>750000</v>
      </c>
      <c r="L54" s="164" t="s">
        <v>85</v>
      </c>
      <c r="M54" s="120" t="s">
        <v>13</v>
      </c>
    </row>
    <row r="55" spans="1:13" x14ac:dyDescent="0.2">
      <c r="A55" s="175" t="s">
        <v>700</v>
      </c>
      <c r="B55" s="175" t="s">
        <v>714</v>
      </c>
      <c r="C55" s="176" t="s">
        <v>715</v>
      </c>
      <c r="D55" s="170" t="s">
        <v>703</v>
      </c>
      <c r="E55" s="171" t="s">
        <v>18</v>
      </c>
      <c r="F55" s="171" t="s">
        <v>716</v>
      </c>
      <c r="G55" s="177" t="s">
        <v>717</v>
      </c>
      <c r="H55" s="173" t="s">
        <v>41</v>
      </c>
      <c r="I55" s="174">
        <v>10</v>
      </c>
      <c r="J55" s="86">
        <f>'[1]Produc. Pup. Plywood'!J149</f>
        <v>111540</v>
      </c>
      <c r="K55" s="86">
        <f t="shared" si="2"/>
        <v>1115400</v>
      </c>
      <c r="L55" s="164" t="s">
        <v>85</v>
      </c>
      <c r="M55" s="120" t="s">
        <v>13</v>
      </c>
    </row>
    <row r="56" spans="1:13" x14ac:dyDescent="0.2">
      <c r="A56" s="175" t="s">
        <v>718</v>
      </c>
      <c r="B56" s="175" t="s">
        <v>719</v>
      </c>
      <c r="C56" s="176" t="s">
        <v>720</v>
      </c>
      <c r="D56" s="170" t="s">
        <v>703</v>
      </c>
      <c r="E56" s="171" t="s">
        <v>14</v>
      </c>
      <c r="F56" s="171" t="s">
        <v>137</v>
      </c>
      <c r="G56" s="182" t="s">
        <v>721</v>
      </c>
      <c r="H56" s="173" t="s">
        <v>41</v>
      </c>
      <c r="I56" s="174">
        <v>10</v>
      </c>
      <c r="J56" s="86">
        <f>'[1]Produc. Pup. Plywood'!J150</f>
        <v>15000</v>
      </c>
      <c r="K56" s="86">
        <f t="shared" si="2"/>
        <v>150000</v>
      </c>
      <c r="L56" s="164" t="s">
        <v>85</v>
      </c>
      <c r="M56" s="120" t="s">
        <v>13</v>
      </c>
    </row>
    <row r="57" spans="1:13" x14ac:dyDescent="0.2">
      <c r="A57" s="47">
        <v>44121706</v>
      </c>
      <c r="B57" s="185">
        <v>90014332</v>
      </c>
      <c r="C57" s="210" t="s">
        <v>722</v>
      </c>
      <c r="D57" s="180">
        <v>29901</v>
      </c>
      <c r="E57" s="171" t="s">
        <v>28</v>
      </c>
      <c r="F57" s="171" t="s">
        <v>281</v>
      </c>
      <c r="G57" s="182" t="s">
        <v>723</v>
      </c>
      <c r="H57" s="173" t="s">
        <v>41</v>
      </c>
      <c r="I57" s="174">
        <f>'[1]Produc. Pup. Plywood'!H211</f>
        <v>200</v>
      </c>
      <c r="J57" s="86">
        <f>'[1]Produc. Pup. Plywood'!J211</f>
        <v>250</v>
      </c>
      <c r="K57" s="86">
        <f t="shared" si="2"/>
        <v>50000</v>
      </c>
      <c r="L57" s="164" t="s">
        <v>85</v>
      </c>
      <c r="M57" s="120" t="s">
        <v>13</v>
      </c>
    </row>
    <row r="58" spans="1:13" ht="26.25" customHeight="1" x14ac:dyDescent="0.2">
      <c r="A58" s="201">
        <v>14111703</v>
      </c>
      <c r="B58" s="202">
        <v>92001788</v>
      </c>
      <c r="C58" s="211" t="s">
        <v>724</v>
      </c>
      <c r="D58" s="204">
        <v>29903</v>
      </c>
      <c r="E58" s="105" t="s">
        <v>16</v>
      </c>
      <c r="F58" s="105" t="s">
        <v>725</v>
      </c>
      <c r="G58" s="212" t="s">
        <v>726</v>
      </c>
      <c r="H58" s="66" t="s">
        <v>41</v>
      </c>
      <c r="I58" s="55">
        <f>'[1]Produc Pan'!H91</f>
        <v>100</v>
      </c>
      <c r="J58" s="58">
        <f>'[1]Produc Pan'!J91</f>
        <v>4000</v>
      </c>
      <c r="K58" s="58">
        <f t="shared" si="2"/>
        <v>400000</v>
      </c>
      <c r="L58" s="164" t="s">
        <v>85</v>
      </c>
      <c r="M58" s="120" t="s">
        <v>13</v>
      </c>
    </row>
    <row r="59" spans="1:13" ht="25.5" x14ac:dyDescent="0.2">
      <c r="A59" s="185" t="s">
        <v>727</v>
      </c>
      <c r="B59" s="185" t="s">
        <v>728</v>
      </c>
      <c r="C59" s="210" t="s">
        <v>729</v>
      </c>
      <c r="D59" s="204">
        <v>29904</v>
      </c>
      <c r="E59" s="105" t="s">
        <v>38</v>
      </c>
      <c r="F59" s="105" t="s">
        <v>168</v>
      </c>
      <c r="G59" s="213" t="s">
        <v>730</v>
      </c>
      <c r="H59" s="66" t="s">
        <v>310</v>
      </c>
      <c r="I59" s="55">
        <f>'[1]Produc. Pup. Plywood'!H215</f>
        <v>30</v>
      </c>
      <c r="J59" s="58">
        <f>'[1]Produc 2017'!J212</f>
        <v>10000</v>
      </c>
      <c r="K59" s="58">
        <f t="shared" si="2"/>
        <v>300000</v>
      </c>
      <c r="L59" s="164" t="s">
        <v>85</v>
      </c>
      <c r="M59" s="120" t="s">
        <v>13</v>
      </c>
    </row>
    <row r="60" spans="1:13" x14ac:dyDescent="0.2">
      <c r="A60" s="201">
        <v>47131501</v>
      </c>
      <c r="B60" s="202">
        <v>92001325</v>
      </c>
      <c r="C60" s="214" t="s">
        <v>731</v>
      </c>
      <c r="D60" s="180">
        <v>29904</v>
      </c>
      <c r="E60" s="171" t="s">
        <v>732</v>
      </c>
      <c r="F60" s="171" t="s">
        <v>592</v>
      </c>
      <c r="G60" s="182" t="s">
        <v>733</v>
      </c>
      <c r="H60" s="173" t="s">
        <v>41</v>
      </c>
      <c r="I60" s="174">
        <f>'[1]Produc Pan'!H92</f>
        <v>20</v>
      </c>
      <c r="J60" s="86">
        <f>'[1]Produc Pan'!J92</f>
        <v>6000</v>
      </c>
      <c r="K60" s="86">
        <f t="shared" si="2"/>
        <v>120000</v>
      </c>
      <c r="L60" s="164" t="s">
        <v>85</v>
      </c>
      <c r="M60" s="120" t="s">
        <v>13</v>
      </c>
    </row>
    <row r="61" spans="1:13" x14ac:dyDescent="0.2">
      <c r="A61" s="201">
        <v>47131501</v>
      </c>
      <c r="B61" s="202">
        <v>92001325</v>
      </c>
      <c r="C61" s="214" t="s">
        <v>731</v>
      </c>
      <c r="D61" s="180">
        <v>29904</v>
      </c>
      <c r="E61" s="171" t="s">
        <v>732</v>
      </c>
      <c r="F61" s="171" t="s">
        <v>734</v>
      </c>
      <c r="G61" s="182" t="s">
        <v>735</v>
      </c>
      <c r="H61" s="173" t="s">
        <v>41</v>
      </c>
      <c r="I61" s="174">
        <f>'[1]Produc Pan'!H93</f>
        <v>20</v>
      </c>
      <c r="J61" s="86">
        <f>'[1]Produc Pan'!J93</f>
        <v>6000</v>
      </c>
      <c r="K61" s="86">
        <f t="shared" si="2"/>
        <v>120000</v>
      </c>
      <c r="L61" s="164" t="s">
        <v>85</v>
      </c>
      <c r="M61" s="120" t="s">
        <v>13</v>
      </c>
    </row>
    <row r="62" spans="1:13" ht="25.5" x14ac:dyDescent="0.2">
      <c r="A62" s="201">
        <v>53102799</v>
      </c>
      <c r="B62" s="202">
        <v>92010790</v>
      </c>
      <c r="C62" s="215" t="s">
        <v>736</v>
      </c>
      <c r="D62" s="204">
        <v>29904</v>
      </c>
      <c r="E62" s="105" t="s">
        <v>33</v>
      </c>
      <c r="F62" s="105" t="s">
        <v>22</v>
      </c>
      <c r="G62" s="213" t="s">
        <v>737</v>
      </c>
      <c r="H62" s="66" t="s">
        <v>41</v>
      </c>
      <c r="I62" s="55">
        <f>'[1]Produc Pan'!H94</f>
        <v>100</v>
      </c>
      <c r="J62" s="58">
        <f>'[1]Produc Pan'!J94</f>
        <v>25000</v>
      </c>
      <c r="K62" s="58">
        <f t="shared" si="2"/>
        <v>2500000</v>
      </c>
      <c r="L62" s="164" t="s">
        <v>85</v>
      </c>
      <c r="M62" s="120" t="s">
        <v>13</v>
      </c>
    </row>
    <row r="63" spans="1:13" x14ac:dyDescent="0.2">
      <c r="A63" s="52">
        <v>46181708</v>
      </c>
      <c r="B63" s="202">
        <v>92014429</v>
      </c>
      <c r="C63" s="214" t="s">
        <v>738</v>
      </c>
      <c r="D63" s="216">
        <v>29904</v>
      </c>
      <c r="E63" s="171" t="s">
        <v>35</v>
      </c>
      <c r="F63" s="171" t="s">
        <v>36</v>
      </c>
      <c r="G63" s="182" t="s">
        <v>739</v>
      </c>
      <c r="H63" s="173" t="s">
        <v>41</v>
      </c>
      <c r="I63" s="174">
        <f>'[1]Produc Pan'!H95</f>
        <v>6000</v>
      </c>
      <c r="J63" s="86">
        <f>'[1]Produc Pan'!J95</f>
        <v>50</v>
      </c>
      <c r="K63" s="86">
        <f t="shared" si="2"/>
        <v>300000</v>
      </c>
      <c r="L63" s="164" t="s">
        <v>85</v>
      </c>
      <c r="M63" s="120" t="s">
        <v>13</v>
      </c>
    </row>
    <row r="64" spans="1:13" x14ac:dyDescent="0.2">
      <c r="A64" s="52">
        <v>46181501</v>
      </c>
      <c r="B64" s="202">
        <v>92007915</v>
      </c>
      <c r="C64" s="214" t="s">
        <v>740</v>
      </c>
      <c r="D64" s="180">
        <v>29904</v>
      </c>
      <c r="E64" s="171" t="s">
        <v>16</v>
      </c>
      <c r="F64" s="171" t="s">
        <v>741</v>
      </c>
      <c r="G64" s="182" t="s">
        <v>742</v>
      </c>
      <c r="H64" s="173" t="s">
        <v>41</v>
      </c>
      <c r="I64" s="174">
        <f>'[1]Produc. Pup. Plywood'!H216+'[1]Produc Mesa Comed.'!H51</f>
        <v>55</v>
      </c>
      <c r="J64" s="86">
        <v>20000</v>
      </c>
      <c r="K64" s="86">
        <f t="shared" si="2"/>
        <v>1100000</v>
      </c>
      <c r="L64" s="164" t="s">
        <v>85</v>
      </c>
      <c r="M64" s="120" t="s">
        <v>13</v>
      </c>
    </row>
    <row r="65" spans="1:13" x14ac:dyDescent="0.2">
      <c r="A65" s="52">
        <v>46181501</v>
      </c>
      <c r="B65" s="202">
        <v>90029070</v>
      </c>
      <c r="C65" s="214" t="s">
        <v>740</v>
      </c>
      <c r="D65" s="180">
        <v>29904</v>
      </c>
      <c r="E65" s="171" t="s">
        <v>16</v>
      </c>
      <c r="F65" s="171" t="s">
        <v>741</v>
      </c>
      <c r="G65" s="182" t="s">
        <v>743</v>
      </c>
      <c r="H65" s="173" t="s">
        <v>41</v>
      </c>
      <c r="I65" s="174">
        <f>'[1]Produc Pan'!H97</f>
        <v>50</v>
      </c>
      <c r="J65" s="86">
        <v>10000</v>
      </c>
      <c r="K65" s="86">
        <f t="shared" si="2"/>
        <v>500000</v>
      </c>
      <c r="L65" s="164" t="s">
        <v>85</v>
      </c>
      <c r="M65" s="120" t="s">
        <v>13</v>
      </c>
    </row>
    <row r="66" spans="1:13" x14ac:dyDescent="0.2">
      <c r="A66" s="201">
        <v>46181516</v>
      </c>
      <c r="B66" s="202">
        <v>90017803</v>
      </c>
      <c r="C66" s="163" t="s">
        <v>744</v>
      </c>
      <c r="D66" s="180">
        <v>29904</v>
      </c>
      <c r="E66" s="171" t="s">
        <v>16</v>
      </c>
      <c r="F66" s="171" t="s">
        <v>745</v>
      </c>
      <c r="G66" s="182" t="s">
        <v>746</v>
      </c>
      <c r="H66" s="173" t="s">
        <v>41</v>
      </c>
      <c r="I66" s="174">
        <v>0</v>
      </c>
      <c r="J66" s="86">
        <v>5000</v>
      </c>
      <c r="K66" s="86">
        <f t="shared" si="2"/>
        <v>0</v>
      </c>
      <c r="L66" s="164" t="s">
        <v>85</v>
      </c>
      <c r="M66" s="120" t="s">
        <v>13</v>
      </c>
    </row>
    <row r="67" spans="1:13" x14ac:dyDescent="0.2">
      <c r="A67" s="185" t="s">
        <v>747</v>
      </c>
      <c r="B67" s="185">
        <v>92074174</v>
      </c>
      <c r="C67" s="186" t="s">
        <v>748</v>
      </c>
      <c r="D67" s="180">
        <v>29905</v>
      </c>
      <c r="E67" s="171" t="s">
        <v>16</v>
      </c>
      <c r="F67" s="171" t="s">
        <v>31</v>
      </c>
      <c r="G67" s="182" t="s">
        <v>749</v>
      </c>
      <c r="H67" s="173" t="s">
        <v>623</v>
      </c>
      <c r="I67" s="174">
        <f>'[1]Produc Pan'!H98</f>
        <v>454.20000000000005</v>
      </c>
      <c r="J67" s="86">
        <v>1000</v>
      </c>
      <c r="K67" s="86">
        <f t="shared" si="2"/>
        <v>454200.00000000006</v>
      </c>
      <c r="L67" s="164" t="s">
        <v>85</v>
      </c>
      <c r="M67" s="120" t="s">
        <v>13</v>
      </c>
    </row>
    <row r="68" spans="1:13" x14ac:dyDescent="0.2">
      <c r="A68" s="52">
        <v>47131803</v>
      </c>
      <c r="B68" s="202">
        <v>92001346</v>
      </c>
      <c r="C68" s="217" t="s">
        <v>750</v>
      </c>
      <c r="D68" s="180">
        <v>29905</v>
      </c>
      <c r="E68" s="171" t="s">
        <v>211</v>
      </c>
      <c r="F68" s="171" t="s">
        <v>22</v>
      </c>
      <c r="G68" s="182" t="s">
        <v>751</v>
      </c>
      <c r="H68" s="173" t="s">
        <v>623</v>
      </c>
      <c r="I68" s="174">
        <f>'[1]Produc Pan'!H99</f>
        <v>454.20000000000005</v>
      </c>
      <c r="J68" s="86">
        <v>1500</v>
      </c>
      <c r="K68" s="86">
        <f t="shared" si="2"/>
        <v>681300.00000000012</v>
      </c>
      <c r="L68" s="164" t="s">
        <v>85</v>
      </c>
      <c r="M68" s="120" t="s">
        <v>13</v>
      </c>
    </row>
    <row r="69" spans="1:13" x14ac:dyDescent="0.2">
      <c r="A69" s="218">
        <v>47131604</v>
      </c>
      <c r="B69" s="219">
        <v>90033622</v>
      </c>
      <c r="C69" s="220" t="s">
        <v>752</v>
      </c>
      <c r="D69" s="161">
        <v>29905</v>
      </c>
      <c r="E69" s="162" t="s">
        <v>14</v>
      </c>
      <c r="F69" s="162" t="s">
        <v>22</v>
      </c>
      <c r="G69" s="182" t="s">
        <v>753</v>
      </c>
      <c r="H69" s="173" t="s">
        <v>41</v>
      </c>
      <c r="I69" s="174">
        <f>'[1]Produc Pan'!H103</f>
        <v>24</v>
      </c>
      <c r="J69" s="86">
        <v>4000</v>
      </c>
      <c r="K69" s="86">
        <f t="shared" si="2"/>
        <v>96000</v>
      </c>
      <c r="L69" s="164" t="s">
        <v>85</v>
      </c>
      <c r="M69" s="120" t="s">
        <v>13</v>
      </c>
    </row>
    <row r="70" spans="1:13" x14ac:dyDescent="0.2">
      <c r="A70" s="52">
        <v>47131604</v>
      </c>
      <c r="B70" s="202">
        <v>92001361</v>
      </c>
      <c r="C70" s="221" t="s">
        <v>754</v>
      </c>
      <c r="D70" s="180">
        <v>29905</v>
      </c>
      <c r="E70" s="171" t="s">
        <v>14</v>
      </c>
      <c r="F70" s="171" t="s">
        <v>755</v>
      </c>
      <c r="G70" s="182" t="s">
        <v>756</v>
      </c>
      <c r="H70" s="173" t="s">
        <v>41</v>
      </c>
      <c r="I70" s="174">
        <f>'[1]Produc Pan'!H104</f>
        <v>5</v>
      </c>
      <c r="J70" s="86">
        <v>4000</v>
      </c>
      <c r="K70" s="86">
        <f t="shared" si="2"/>
        <v>20000</v>
      </c>
      <c r="L70" s="164" t="s">
        <v>85</v>
      </c>
      <c r="M70" s="120" t="s">
        <v>13</v>
      </c>
    </row>
    <row r="71" spans="1:13" ht="15" customHeight="1" x14ac:dyDescent="0.2">
      <c r="A71" s="201">
        <v>47131604</v>
      </c>
      <c r="B71" s="202">
        <v>92001810</v>
      </c>
      <c r="C71" s="222" t="s">
        <v>757</v>
      </c>
      <c r="D71" s="180">
        <v>29905</v>
      </c>
      <c r="E71" s="171" t="s">
        <v>14</v>
      </c>
      <c r="F71" s="171" t="s">
        <v>246</v>
      </c>
      <c r="G71" s="182" t="s">
        <v>758</v>
      </c>
      <c r="H71" s="173" t="s">
        <v>41</v>
      </c>
      <c r="I71" s="174">
        <f>'[1]Produc Pan'!H105</f>
        <v>20</v>
      </c>
      <c r="J71" s="86">
        <v>5000</v>
      </c>
      <c r="K71" s="86">
        <f t="shared" si="2"/>
        <v>100000</v>
      </c>
      <c r="L71" s="164" t="s">
        <v>85</v>
      </c>
      <c r="M71" s="120" t="s">
        <v>13</v>
      </c>
    </row>
    <row r="72" spans="1:13" ht="37.5" customHeight="1" x14ac:dyDescent="0.2">
      <c r="A72" s="52">
        <v>47131604</v>
      </c>
      <c r="B72" s="202">
        <v>92012651</v>
      </c>
      <c r="C72" s="223" t="s">
        <v>759</v>
      </c>
      <c r="D72" s="204">
        <v>29905</v>
      </c>
      <c r="E72" s="105" t="s">
        <v>14</v>
      </c>
      <c r="F72" s="105" t="s">
        <v>318</v>
      </c>
      <c r="G72" s="213" t="s">
        <v>760</v>
      </c>
      <c r="H72" s="173" t="s">
        <v>41</v>
      </c>
      <c r="I72" s="174">
        <f>'[1]Produc Pan'!H106</f>
        <v>50</v>
      </c>
      <c r="J72" s="86">
        <v>3000</v>
      </c>
      <c r="K72" s="86">
        <f t="shared" si="2"/>
        <v>150000</v>
      </c>
      <c r="L72" s="164" t="s">
        <v>85</v>
      </c>
      <c r="M72" s="120" t="s">
        <v>13</v>
      </c>
    </row>
    <row r="73" spans="1:13" ht="25.5" x14ac:dyDescent="0.2">
      <c r="A73" s="201">
        <v>47131602</v>
      </c>
      <c r="B73" s="202">
        <v>92076013</v>
      </c>
      <c r="C73" s="215" t="s">
        <v>761</v>
      </c>
      <c r="D73" s="204">
        <v>29905</v>
      </c>
      <c r="E73" s="105" t="s">
        <v>34</v>
      </c>
      <c r="F73" s="105" t="s">
        <v>22</v>
      </c>
      <c r="G73" s="213" t="s">
        <v>762</v>
      </c>
      <c r="H73" s="66" t="s">
        <v>41</v>
      </c>
      <c r="I73" s="55">
        <f>'[1]Produc Pan'!H108</f>
        <v>50</v>
      </c>
      <c r="J73" s="58">
        <v>500</v>
      </c>
      <c r="K73" s="58">
        <f t="shared" si="2"/>
        <v>25000</v>
      </c>
      <c r="L73" s="164" t="s">
        <v>85</v>
      </c>
      <c r="M73" s="120" t="s">
        <v>13</v>
      </c>
    </row>
    <row r="74" spans="1:13" x14ac:dyDescent="0.2">
      <c r="A74" s="224">
        <v>47131602</v>
      </c>
      <c r="B74" s="168">
        <v>92038906</v>
      </c>
      <c r="C74" s="225" t="s">
        <v>763</v>
      </c>
      <c r="D74" s="180">
        <v>29905</v>
      </c>
      <c r="E74" s="171" t="s">
        <v>34</v>
      </c>
      <c r="F74" s="171" t="s">
        <v>764</v>
      </c>
      <c r="G74" s="182" t="s">
        <v>765</v>
      </c>
      <c r="H74" s="173" t="s">
        <v>41</v>
      </c>
      <c r="I74" s="174">
        <f>'[1]Produc Pan'!H109</f>
        <v>500</v>
      </c>
      <c r="J74" s="86">
        <v>200</v>
      </c>
      <c r="K74" s="86">
        <f t="shared" si="2"/>
        <v>100000</v>
      </c>
      <c r="L74" s="164" t="s">
        <v>85</v>
      </c>
      <c r="M74" s="120" t="s">
        <v>13</v>
      </c>
    </row>
    <row r="75" spans="1:13" x14ac:dyDescent="0.2">
      <c r="A75" s="226">
        <v>53131608</v>
      </c>
      <c r="B75" s="227">
        <v>92001335</v>
      </c>
      <c r="C75" s="228" t="s">
        <v>766</v>
      </c>
      <c r="D75" s="180">
        <v>29905</v>
      </c>
      <c r="E75" s="171" t="s">
        <v>32</v>
      </c>
      <c r="F75" s="171" t="s">
        <v>19</v>
      </c>
      <c r="G75" s="182" t="s">
        <v>767</v>
      </c>
      <c r="H75" s="173" t="s">
        <v>636</v>
      </c>
      <c r="I75" s="174">
        <f>'[1]Produc Pan'!H110</f>
        <v>50</v>
      </c>
      <c r="J75" s="86">
        <v>1200</v>
      </c>
      <c r="K75" s="86">
        <f t="shared" si="2"/>
        <v>60000</v>
      </c>
      <c r="L75" s="164" t="s">
        <v>85</v>
      </c>
      <c r="M75" s="120" t="s">
        <v>13</v>
      </c>
    </row>
    <row r="76" spans="1:13" x14ac:dyDescent="0.2">
      <c r="A76" s="201">
        <v>53131608</v>
      </c>
      <c r="B76" s="202">
        <v>92001335</v>
      </c>
      <c r="C76" s="229" t="s">
        <v>766</v>
      </c>
      <c r="D76" s="180">
        <v>29905</v>
      </c>
      <c r="E76" s="171" t="s">
        <v>32</v>
      </c>
      <c r="F76" s="171" t="s">
        <v>175</v>
      </c>
      <c r="G76" s="182" t="s">
        <v>768</v>
      </c>
      <c r="H76" s="173" t="s">
        <v>636</v>
      </c>
      <c r="I76" s="174">
        <f>'[1]Produc Pan'!H111</f>
        <v>200</v>
      </c>
      <c r="J76" s="86">
        <v>1200</v>
      </c>
      <c r="K76" s="86">
        <f t="shared" si="2"/>
        <v>240000</v>
      </c>
      <c r="L76" s="164" t="s">
        <v>85</v>
      </c>
      <c r="M76" s="120" t="s">
        <v>13</v>
      </c>
    </row>
    <row r="77" spans="1:13" x14ac:dyDescent="0.2">
      <c r="A77" s="201">
        <v>53131608</v>
      </c>
      <c r="B77" s="202">
        <v>92001335</v>
      </c>
      <c r="C77" s="229" t="s">
        <v>766</v>
      </c>
      <c r="D77" s="180">
        <v>29905</v>
      </c>
      <c r="E77" s="171" t="s">
        <v>32</v>
      </c>
      <c r="F77" s="171" t="s">
        <v>598</v>
      </c>
      <c r="G77" s="182" t="s">
        <v>769</v>
      </c>
      <c r="H77" s="173" t="s">
        <v>636</v>
      </c>
      <c r="I77" s="174">
        <f>'[1]Produc Pan'!H112</f>
        <v>200</v>
      </c>
      <c r="J77" s="86">
        <v>1200</v>
      </c>
      <c r="K77" s="86">
        <f t="shared" si="2"/>
        <v>240000</v>
      </c>
      <c r="L77" s="164" t="s">
        <v>85</v>
      </c>
      <c r="M77" s="120" t="s">
        <v>13</v>
      </c>
    </row>
    <row r="78" spans="1:13" x14ac:dyDescent="0.2">
      <c r="A78" s="201">
        <v>53131608</v>
      </c>
      <c r="B78" s="190">
        <v>92001334</v>
      </c>
      <c r="C78" s="220" t="s">
        <v>770</v>
      </c>
      <c r="D78" s="180">
        <v>29905</v>
      </c>
      <c r="E78" s="171" t="s">
        <v>32</v>
      </c>
      <c r="F78" s="171" t="s">
        <v>175</v>
      </c>
      <c r="G78" s="220" t="s">
        <v>771</v>
      </c>
      <c r="H78" s="173" t="s">
        <v>41</v>
      </c>
      <c r="I78" s="174">
        <v>200</v>
      </c>
      <c r="J78" s="86">
        <v>1000</v>
      </c>
      <c r="K78" s="86">
        <f t="shared" si="2"/>
        <v>200000</v>
      </c>
      <c r="L78" s="164" t="s">
        <v>85</v>
      </c>
      <c r="M78" s="120" t="s">
        <v>13</v>
      </c>
    </row>
    <row r="79" spans="1:13" ht="25.5" x14ac:dyDescent="0.2">
      <c r="A79" s="230" t="s">
        <v>772</v>
      </c>
      <c r="B79" s="231" t="s">
        <v>773</v>
      </c>
      <c r="C79" s="229" t="s">
        <v>774</v>
      </c>
      <c r="D79" s="204">
        <v>29905</v>
      </c>
      <c r="E79" s="105" t="s">
        <v>32</v>
      </c>
      <c r="F79" s="105" t="s">
        <v>775</v>
      </c>
      <c r="G79" s="213" t="s">
        <v>776</v>
      </c>
      <c r="H79" s="173" t="s">
        <v>41</v>
      </c>
      <c r="I79" s="174">
        <f>'[1]Produc Pan'!H113</f>
        <v>300</v>
      </c>
      <c r="J79" s="86">
        <v>500</v>
      </c>
      <c r="K79" s="86">
        <f t="shared" si="2"/>
        <v>150000</v>
      </c>
      <c r="L79" s="164" t="s">
        <v>85</v>
      </c>
      <c r="M79" s="120" t="s">
        <v>13</v>
      </c>
    </row>
    <row r="80" spans="1:13" ht="25.5" x14ac:dyDescent="0.2">
      <c r="A80" s="201">
        <v>53131608</v>
      </c>
      <c r="B80" s="168">
        <v>90029423</v>
      </c>
      <c r="C80" s="215" t="s">
        <v>777</v>
      </c>
      <c r="D80" s="216">
        <v>29905</v>
      </c>
      <c r="E80" s="171" t="s">
        <v>32</v>
      </c>
      <c r="F80" s="171" t="s">
        <v>27</v>
      </c>
      <c r="G80" s="182" t="s">
        <v>778</v>
      </c>
      <c r="H80" s="173" t="s">
        <v>623</v>
      </c>
      <c r="I80" s="174">
        <f>'[1]Produc Pan'!H115</f>
        <v>378.5</v>
      </c>
      <c r="J80" s="86">
        <v>1000</v>
      </c>
      <c r="K80" s="86">
        <f t="shared" si="2"/>
        <v>378500</v>
      </c>
      <c r="L80" s="164" t="s">
        <v>85</v>
      </c>
      <c r="M80" s="120" t="s">
        <v>13</v>
      </c>
    </row>
    <row r="81" spans="1:13" ht="25.5" x14ac:dyDescent="0.2">
      <c r="A81" s="201">
        <v>47131501</v>
      </c>
      <c r="B81" s="202">
        <v>92003286</v>
      </c>
      <c r="C81" s="211" t="s">
        <v>779</v>
      </c>
      <c r="D81" s="180">
        <v>29905</v>
      </c>
      <c r="E81" s="171" t="s">
        <v>780</v>
      </c>
      <c r="F81" s="171" t="s">
        <v>22</v>
      </c>
      <c r="G81" s="182" t="s">
        <v>781</v>
      </c>
      <c r="H81" s="173" t="s">
        <v>41</v>
      </c>
      <c r="I81" s="174">
        <f>'[1]Produc Pan'!H116</f>
        <v>600</v>
      </c>
      <c r="J81" s="86">
        <v>600</v>
      </c>
      <c r="K81" s="86">
        <f t="shared" si="2"/>
        <v>360000</v>
      </c>
      <c r="L81" s="164" t="s">
        <v>85</v>
      </c>
      <c r="M81" s="120" t="s">
        <v>13</v>
      </c>
    </row>
    <row r="82" spans="1:13" ht="25.5" x14ac:dyDescent="0.2">
      <c r="A82" s="201">
        <v>47131501</v>
      </c>
      <c r="B82" s="202">
        <v>92003286</v>
      </c>
      <c r="C82" s="211" t="s">
        <v>779</v>
      </c>
      <c r="D82" s="180">
        <v>29905</v>
      </c>
      <c r="E82" s="171" t="s">
        <v>780</v>
      </c>
      <c r="F82" s="171" t="s">
        <v>36</v>
      </c>
      <c r="G82" s="182" t="s">
        <v>782</v>
      </c>
      <c r="H82" s="173" t="s">
        <v>41</v>
      </c>
      <c r="I82" s="174">
        <v>150</v>
      </c>
      <c r="J82" s="86">
        <v>600</v>
      </c>
      <c r="K82" s="86">
        <f t="shared" si="2"/>
        <v>90000</v>
      </c>
      <c r="L82" s="164" t="s">
        <v>85</v>
      </c>
      <c r="M82" s="120" t="s">
        <v>13</v>
      </c>
    </row>
    <row r="83" spans="1:13" ht="23.25" customHeight="1" x14ac:dyDescent="0.2">
      <c r="A83" s="201">
        <v>47131501</v>
      </c>
      <c r="B83" s="202">
        <v>92003286</v>
      </c>
      <c r="C83" s="211" t="s">
        <v>779</v>
      </c>
      <c r="D83" s="204">
        <v>29905</v>
      </c>
      <c r="E83" s="105" t="s">
        <v>780</v>
      </c>
      <c r="F83" s="105" t="s">
        <v>20</v>
      </c>
      <c r="G83" s="213" t="s">
        <v>783</v>
      </c>
      <c r="H83" s="173" t="s">
        <v>41</v>
      </c>
      <c r="I83" s="174">
        <v>150</v>
      </c>
      <c r="J83" s="86">
        <v>1000</v>
      </c>
      <c r="K83" s="86">
        <f t="shared" si="2"/>
        <v>150000</v>
      </c>
      <c r="L83" s="164" t="s">
        <v>85</v>
      </c>
      <c r="M83" s="120" t="s">
        <v>13</v>
      </c>
    </row>
    <row r="84" spans="1:13" ht="80.25" customHeight="1" x14ac:dyDescent="0.2">
      <c r="A84" s="226">
        <v>47131609</v>
      </c>
      <c r="B84" s="202">
        <v>92016257</v>
      </c>
      <c r="C84" s="232" t="s">
        <v>784</v>
      </c>
      <c r="D84" s="233">
        <v>29905</v>
      </c>
      <c r="E84" s="105" t="s">
        <v>16</v>
      </c>
      <c r="F84" s="105" t="s">
        <v>785</v>
      </c>
      <c r="G84" s="213" t="s">
        <v>786</v>
      </c>
      <c r="H84" s="173" t="s">
        <v>41</v>
      </c>
      <c r="I84" s="174">
        <f>'[1]Produc Pan'!H118</f>
        <v>10</v>
      </c>
      <c r="J84" s="86">
        <v>5000</v>
      </c>
      <c r="K84" s="86">
        <f t="shared" si="2"/>
        <v>50000</v>
      </c>
      <c r="L84" s="164" t="s">
        <v>85</v>
      </c>
      <c r="M84" s="120" t="s">
        <v>13</v>
      </c>
    </row>
    <row r="85" spans="1:13" ht="51" x14ac:dyDescent="0.2">
      <c r="A85" s="17" t="s">
        <v>490</v>
      </c>
      <c r="B85" s="17" t="s">
        <v>491</v>
      </c>
      <c r="C85" s="25" t="s">
        <v>73</v>
      </c>
      <c r="D85" s="204">
        <v>29906</v>
      </c>
      <c r="E85" s="105" t="s">
        <v>16</v>
      </c>
      <c r="F85" s="105" t="s">
        <v>787</v>
      </c>
      <c r="G85" s="213" t="s">
        <v>788</v>
      </c>
      <c r="H85" s="173" t="s">
        <v>41</v>
      </c>
      <c r="I85" s="174">
        <f>'[1]Produc. Pup. Plywood'!H218+'[1]Produc Mesa Comed.'!H52</f>
        <v>30</v>
      </c>
      <c r="J85" s="86">
        <f>'[1]Produc. Pup. Plywood'!J218</f>
        <v>1000</v>
      </c>
      <c r="K85" s="86">
        <f t="shared" si="2"/>
        <v>30000</v>
      </c>
      <c r="L85" s="164" t="s">
        <v>85</v>
      </c>
      <c r="M85" s="120" t="s">
        <v>13</v>
      </c>
    </row>
    <row r="86" spans="1:13" x14ac:dyDescent="0.2">
      <c r="A86" s="224">
        <v>46181540</v>
      </c>
      <c r="B86" s="168">
        <v>90015448</v>
      </c>
      <c r="C86" s="234" t="s">
        <v>789</v>
      </c>
      <c r="D86" s="180">
        <v>29906</v>
      </c>
      <c r="E86" s="171" t="s">
        <v>790</v>
      </c>
      <c r="F86" s="171" t="s">
        <v>52</v>
      </c>
      <c r="G86" s="182" t="s">
        <v>791</v>
      </c>
      <c r="H86" s="173" t="s">
        <v>310</v>
      </c>
      <c r="I86" s="174">
        <f>'[1]Produc. Pup. Plywood'!H219+'[1]Produc Mesa Comed.'!H53</f>
        <v>60</v>
      </c>
      <c r="J86" s="86">
        <f>'[1]Produc. Pup. Plywood'!J219</f>
        <v>5000</v>
      </c>
      <c r="K86" s="86">
        <f t="shared" si="2"/>
        <v>300000</v>
      </c>
      <c r="L86" s="164" t="s">
        <v>85</v>
      </c>
      <c r="M86" s="120" t="s">
        <v>13</v>
      </c>
    </row>
    <row r="87" spans="1:13" x14ac:dyDescent="0.2">
      <c r="A87" s="201">
        <v>46181516</v>
      </c>
      <c r="B87" s="202">
        <v>90017803</v>
      </c>
      <c r="C87" s="163" t="s">
        <v>744</v>
      </c>
      <c r="D87" s="180">
        <v>29906</v>
      </c>
      <c r="E87" s="171" t="s">
        <v>16</v>
      </c>
      <c r="F87" s="171" t="s">
        <v>792</v>
      </c>
      <c r="G87" s="182" t="s">
        <v>793</v>
      </c>
      <c r="H87" s="173" t="s">
        <v>310</v>
      </c>
      <c r="I87" s="174">
        <f>'[1]Produc. Pup. Plywood'!H221+'[1]Produc Mesa Comed.'!H55</f>
        <v>60</v>
      </c>
      <c r="J87" s="86">
        <f>'[1]Produc. Pup. Plywood'!J221</f>
        <v>6000</v>
      </c>
      <c r="K87" s="86">
        <f t="shared" si="2"/>
        <v>360000</v>
      </c>
      <c r="L87" s="164" t="s">
        <v>85</v>
      </c>
      <c r="M87" s="120" t="s">
        <v>13</v>
      </c>
    </row>
    <row r="88" spans="1:13" ht="22.5" customHeight="1" x14ac:dyDescent="0.2">
      <c r="A88" s="201">
        <v>46181504</v>
      </c>
      <c r="B88" s="202">
        <v>90002943</v>
      </c>
      <c r="C88" s="235" t="s">
        <v>794</v>
      </c>
      <c r="D88" s="233">
        <v>29906</v>
      </c>
      <c r="E88" s="105" t="s">
        <v>171</v>
      </c>
      <c r="F88" s="105" t="s">
        <v>687</v>
      </c>
      <c r="G88" s="213" t="s">
        <v>795</v>
      </c>
      <c r="H88" s="173" t="s">
        <v>310</v>
      </c>
      <c r="I88" s="174">
        <f>'[1]Produc. Pup. Plywood'!H222+'[1]Produc Mesa Comed.'!H56+'[1]Produc Mesa ICODER'!H18</f>
        <v>1065</v>
      </c>
      <c r="J88" s="86">
        <f>'[1]Produc. Pup. Plywood'!J222</f>
        <v>2000</v>
      </c>
      <c r="K88" s="86">
        <f t="shared" si="2"/>
        <v>2130000</v>
      </c>
      <c r="L88" s="164" t="s">
        <v>85</v>
      </c>
      <c r="M88" s="120" t="s">
        <v>13</v>
      </c>
    </row>
    <row r="89" spans="1:13" x14ac:dyDescent="0.2">
      <c r="A89" s="236">
        <v>46181538</v>
      </c>
      <c r="B89" s="237">
        <v>92090013</v>
      </c>
      <c r="C89" s="163" t="s">
        <v>796</v>
      </c>
      <c r="D89" s="238">
        <v>29906</v>
      </c>
      <c r="E89" s="239" t="s">
        <v>171</v>
      </c>
      <c r="F89" s="240" t="s">
        <v>216</v>
      </c>
      <c r="G89" s="241" t="s">
        <v>797</v>
      </c>
      <c r="H89" s="173" t="s">
        <v>310</v>
      </c>
      <c r="I89" s="174">
        <f>'[1]Produc Pan'!H121</f>
        <v>50</v>
      </c>
      <c r="J89" s="86">
        <f>'[1]Produc Pan'!J121</f>
        <v>20400</v>
      </c>
      <c r="K89" s="86">
        <f t="shared" si="2"/>
        <v>1020000</v>
      </c>
      <c r="L89" s="164" t="s">
        <v>85</v>
      </c>
      <c r="M89" s="120" t="s">
        <v>13</v>
      </c>
    </row>
    <row r="90" spans="1:13" ht="38.25" x14ac:dyDescent="0.2">
      <c r="A90" s="201">
        <v>46182211</v>
      </c>
      <c r="B90" s="202">
        <v>92039776</v>
      </c>
      <c r="C90" s="242" t="s">
        <v>798</v>
      </c>
      <c r="D90" s="66">
        <v>29906</v>
      </c>
      <c r="E90" s="243" t="s">
        <v>790</v>
      </c>
      <c r="F90" s="243" t="s">
        <v>799</v>
      </c>
      <c r="G90" s="244" t="s">
        <v>800</v>
      </c>
      <c r="H90" s="173" t="s">
        <v>41</v>
      </c>
      <c r="I90" s="174">
        <f>'[1]Produc. Pup. Plywood'!H223+'[1]Produc Mesa Comed.'!H57+'[1]Produc Pan'!H122+'[1]Produc Mesa ICODER'!H19</f>
        <v>170</v>
      </c>
      <c r="J90" s="86">
        <f>'[1]Produc. Pup. Plywood'!J223</f>
        <v>4500</v>
      </c>
      <c r="K90" s="86">
        <f t="shared" si="2"/>
        <v>765000</v>
      </c>
      <c r="L90" s="164" t="s">
        <v>85</v>
      </c>
      <c r="M90" s="120" t="s">
        <v>13</v>
      </c>
    </row>
    <row r="91" spans="1:13" ht="25.5" x14ac:dyDescent="0.2">
      <c r="A91" s="52">
        <v>46182005</v>
      </c>
      <c r="B91" s="245">
        <v>92043201</v>
      </c>
      <c r="C91" s="246" t="s">
        <v>801</v>
      </c>
      <c r="D91" s="247">
        <v>29906</v>
      </c>
      <c r="E91" s="243" t="s">
        <v>790</v>
      </c>
      <c r="F91" s="243" t="s">
        <v>15</v>
      </c>
      <c r="G91" s="248" t="s">
        <v>802</v>
      </c>
      <c r="H91" s="173" t="s">
        <v>41</v>
      </c>
      <c r="I91" s="174">
        <f>'[1]Produc. Pup. Plywood'!H224</f>
        <v>24</v>
      </c>
      <c r="J91" s="86">
        <f>'[1]Produc. Pup. Plywood'!J224</f>
        <v>10000</v>
      </c>
      <c r="K91" s="86">
        <f t="shared" si="2"/>
        <v>240000</v>
      </c>
      <c r="L91" s="164" t="s">
        <v>85</v>
      </c>
      <c r="M91" s="120" t="s">
        <v>13</v>
      </c>
    </row>
    <row r="92" spans="1:13" ht="63" customHeight="1" x14ac:dyDescent="0.2">
      <c r="A92" s="201">
        <v>46182005</v>
      </c>
      <c r="B92" s="202">
        <v>92066039</v>
      </c>
      <c r="C92" s="246" t="s">
        <v>803</v>
      </c>
      <c r="D92" s="66">
        <v>29906</v>
      </c>
      <c r="E92" s="243" t="s">
        <v>790</v>
      </c>
      <c r="F92" s="243" t="s">
        <v>284</v>
      </c>
      <c r="G92" s="248" t="s">
        <v>804</v>
      </c>
      <c r="H92" s="173" t="s">
        <v>41</v>
      </c>
      <c r="I92" s="174">
        <f>'[1]Produc. Pup. Plywood'!H225+'[1]Produc Mesa Comed.'!H58+'[1]Produc Pan'!H123+'[1]Produc Mesa ICODER'!H17</f>
        <v>8500</v>
      </c>
      <c r="J92" s="86">
        <f>'[1]Produc. Pup. Plywood'!J225</f>
        <v>50</v>
      </c>
      <c r="K92" s="86">
        <f t="shared" si="2"/>
        <v>425000</v>
      </c>
      <c r="L92" s="164" t="s">
        <v>85</v>
      </c>
      <c r="M92" s="120" t="s">
        <v>13</v>
      </c>
    </row>
    <row r="93" spans="1:13" ht="51" x14ac:dyDescent="0.2">
      <c r="A93" s="17" t="s">
        <v>490</v>
      </c>
      <c r="B93" s="17" t="s">
        <v>491</v>
      </c>
      <c r="C93" s="25" t="s">
        <v>73</v>
      </c>
      <c r="D93" s="247">
        <v>29906</v>
      </c>
      <c r="E93" s="243" t="s">
        <v>23</v>
      </c>
      <c r="F93" s="243" t="s">
        <v>25</v>
      </c>
      <c r="G93" s="248" t="s">
        <v>805</v>
      </c>
      <c r="H93" s="66" t="s">
        <v>41</v>
      </c>
      <c r="I93" s="55">
        <f>'[1]Produc. Pup. Plywood'!H226+'[1]Produc Mesa Comed.'!H59</f>
        <v>50</v>
      </c>
      <c r="J93" s="58">
        <f>'[1]Produc. Pup. Plywood'!J226</f>
        <v>1000</v>
      </c>
      <c r="K93" s="58">
        <f t="shared" si="2"/>
        <v>50000</v>
      </c>
      <c r="L93" s="164" t="s">
        <v>85</v>
      </c>
      <c r="M93" s="120" t="s">
        <v>13</v>
      </c>
    </row>
    <row r="94" spans="1:13" ht="27.75" customHeight="1" x14ac:dyDescent="0.2">
      <c r="A94" s="185" t="s">
        <v>806</v>
      </c>
      <c r="B94" s="185" t="s">
        <v>807</v>
      </c>
      <c r="C94" s="186" t="s">
        <v>808</v>
      </c>
      <c r="D94" s="247">
        <v>29906</v>
      </c>
      <c r="E94" s="243" t="s">
        <v>23</v>
      </c>
      <c r="F94" s="243" t="s">
        <v>31</v>
      </c>
      <c r="G94" s="248" t="s">
        <v>809</v>
      </c>
      <c r="H94" s="173" t="s">
        <v>41</v>
      </c>
      <c r="I94" s="174">
        <f>'[1]Produc. Pup. Plywood'!H227</f>
        <v>30</v>
      </c>
      <c r="J94" s="86">
        <f>'[1]Produc. Pup. Plywood'!J227</f>
        <v>1000</v>
      </c>
      <c r="K94" s="86">
        <f t="shared" si="2"/>
        <v>30000</v>
      </c>
      <c r="L94" s="164" t="s">
        <v>85</v>
      </c>
      <c r="M94" s="120" t="s">
        <v>13</v>
      </c>
    </row>
    <row r="95" spans="1:13" x14ac:dyDescent="0.2">
      <c r="A95" s="193">
        <v>53103201</v>
      </c>
      <c r="B95" s="193"/>
      <c r="C95" s="220" t="s">
        <v>810</v>
      </c>
      <c r="D95" s="180">
        <v>29906</v>
      </c>
      <c r="E95" s="171" t="s">
        <v>811</v>
      </c>
      <c r="F95" s="171" t="s">
        <v>812</v>
      </c>
      <c r="G95" s="182" t="s">
        <v>813</v>
      </c>
      <c r="H95" s="173" t="s">
        <v>41</v>
      </c>
      <c r="I95" s="174">
        <f>'[1]Produc. Pup. Plywood'!H229</f>
        <v>300</v>
      </c>
      <c r="J95" s="86">
        <f>'[1]Produc. Pup. Plywood'!J229</f>
        <v>3000</v>
      </c>
      <c r="K95" s="86">
        <f t="shared" si="2"/>
        <v>900000</v>
      </c>
      <c r="L95" s="164" t="s">
        <v>85</v>
      </c>
      <c r="M95" s="120" t="s">
        <v>13</v>
      </c>
    </row>
    <row r="96" spans="1:13" x14ac:dyDescent="0.2">
      <c r="A96" s="193">
        <v>48101599</v>
      </c>
      <c r="B96" s="193">
        <v>92089331</v>
      </c>
      <c r="C96" s="200" t="s">
        <v>814</v>
      </c>
      <c r="D96" s="180">
        <v>29907</v>
      </c>
      <c r="E96" s="171" t="s">
        <v>815</v>
      </c>
      <c r="F96" s="171" t="s">
        <v>25</v>
      </c>
      <c r="G96" s="182" t="s">
        <v>816</v>
      </c>
      <c r="H96" s="173" t="s">
        <v>41</v>
      </c>
      <c r="I96" s="174">
        <f>'[1]Produc Pan'!H125</f>
        <v>240</v>
      </c>
      <c r="J96" s="86">
        <f>'[1]Produc Pan'!J125</f>
        <v>6000</v>
      </c>
      <c r="K96" s="86">
        <f t="shared" si="2"/>
        <v>1440000</v>
      </c>
      <c r="L96" s="164" t="s">
        <v>85</v>
      </c>
      <c r="M96" s="120" t="s">
        <v>13</v>
      </c>
    </row>
    <row r="97" spans="1:13" x14ac:dyDescent="0.2">
      <c r="A97" s="76">
        <v>24111503</v>
      </c>
      <c r="B97" s="76">
        <v>92081457</v>
      </c>
      <c r="C97" s="192" t="s">
        <v>817</v>
      </c>
      <c r="D97" s="208">
        <v>29999</v>
      </c>
      <c r="E97" s="209" t="s">
        <v>215</v>
      </c>
      <c r="F97" s="209" t="s">
        <v>20</v>
      </c>
      <c r="G97" s="192" t="s">
        <v>817</v>
      </c>
      <c r="H97" s="209" t="s">
        <v>636</v>
      </c>
      <c r="I97" s="174">
        <f>'[1]Costos del pan'!H13</f>
        <v>4448.0119047619046</v>
      </c>
      <c r="J97" s="86">
        <f>'[1]Costos del pan'!D13</f>
        <v>1468.63</v>
      </c>
      <c r="K97" s="86">
        <f t="shared" si="2"/>
        <v>6532483.7236904763</v>
      </c>
      <c r="L97" s="164" t="s">
        <v>85</v>
      </c>
      <c r="M97" s="120" t="s">
        <v>13</v>
      </c>
    </row>
    <row r="98" spans="1:13" x14ac:dyDescent="0.2">
      <c r="A98" s="17" t="s">
        <v>480</v>
      </c>
      <c r="B98" s="17" t="s">
        <v>492</v>
      </c>
      <c r="C98" s="18" t="s">
        <v>127</v>
      </c>
      <c r="D98" s="180">
        <v>29999</v>
      </c>
      <c r="E98" s="171" t="s">
        <v>171</v>
      </c>
      <c r="F98" s="171" t="s">
        <v>646</v>
      </c>
      <c r="G98" s="182" t="s">
        <v>818</v>
      </c>
      <c r="H98" s="171" t="s">
        <v>310</v>
      </c>
      <c r="I98" s="174">
        <f>'[1]Produc Pan'!H128</f>
        <v>300</v>
      </c>
      <c r="J98" s="86">
        <f>'[1]Produc Pan'!J128</f>
        <v>1000</v>
      </c>
      <c r="K98" s="86">
        <f t="shared" si="2"/>
        <v>300000</v>
      </c>
      <c r="L98" s="164" t="s">
        <v>85</v>
      </c>
      <c r="M98" s="120" t="s">
        <v>13</v>
      </c>
    </row>
    <row r="99" spans="1:13" x14ac:dyDescent="0.2">
      <c r="A99" s="17" t="s">
        <v>480</v>
      </c>
      <c r="B99" s="17" t="s">
        <v>492</v>
      </c>
      <c r="C99" s="18" t="s">
        <v>127</v>
      </c>
      <c r="D99" s="180">
        <v>29999</v>
      </c>
      <c r="E99" s="171" t="s">
        <v>171</v>
      </c>
      <c r="F99" s="171" t="s">
        <v>278</v>
      </c>
      <c r="G99" s="182" t="s">
        <v>819</v>
      </c>
      <c r="H99" s="171" t="s">
        <v>310</v>
      </c>
      <c r="I99" s="174">
        <f>'[1]Produc. Pup. Plywood'!H235</f>
        <v>1000</v>
      </c>
      <c r="J99" s="86">
        <f>'[1]Produc. Pup. Plywood'!J235</f>
        <v>1000</v>
      </c>
      <c r="K99" s="86">
        <f t="shared" si="2"/>
        <v>1000000</v>
      </c>
      <c r="L99" s="164" t="s">
        <v>85</v>
      </c>
      <c r="M99" s="120" t="s">
        <v>13</v>
      </c>
    </row>
    <row r="100" spans="1:13" ht="15" customHeight="1" x14ac:dyDescent="0.2">
      <c r="A100" s="224">
        <v>31201623</v>
      </c>
      <c r="B100" s="168">
        <v>90030220</v>
      </c>
      <c r="C100" s="200" t="s">
        <v>820</v>
      </c>
      <c r="D100" s="180">
        <v>29999</v>
      </c>
      <c r="E100" s="171" t="s">
        <v>821</v>
      </c>
      <c r="F100" s="171" t="s">
        <v>822</v>
      </c>
      <c r="G100" s="182" t="s">
        <v>823</v>
      </c>
      <c r="H100" s="171" t="s">
        <v>623</v>
      </c>
      <c r="I100" s="174">
        <f>'[1]Produc 2017'!H233</f>
        <v>283.875</v>
      </c>
      <c r="J100" s="86">
        <v>2500</v>
      </c>
      <c r="K100" s="86">
        <f t="shared" si="2"/>
        <v>709687.5</v>
      </c>
      <c r="L100" s="164" t="s">
        <v>85</v>
      </c>
      <c r="M100" s="120" t="s">
        <v>13</v>
      </c>
    </row>
    <row r="101" spans="1:13" ht="25.5" x14ac:dyDescent="0.2">
      <c r="A101" s="249" t="s">
        <v>824</v>
      </c>
      <c r="B101" s="249" t="s">
        <v>825</v>
      </c>
      <c r="C101" s="186" t="s">
        <v>826</v>
      </c>
      <c r="D101" s="180">
        <v>29999</v>
      </c>
      <c r="E101" s="171" t="s">
        <v>821</v>
      </c>
      <c r="F101" s="171" t="s">
        <v>827</v>
      </c>
      <c r="G101" s="182" t="s">
        <v>828</v>
      </c>
      <c r="H101" s="171" t="s">
        <v>623</v>
      </c>
      <c r="I101" s="174">
        <f>'[1]Produc 2017'!H231+'[1]Produc Mesa ICODER'!H20</f>
        <v>1546.25</v>
      </c>
      <c r="J101" s="86">
        <f>'[1]Produc 2017'!J231</f>
        <v>1914.87</v>
      </c>
      <c r="K101" s="86">
        <f t="shared" si="2"/>
        <v>2960867.7374999998</v>
      </c>
      <c r="L101" s="164" t="s">
        <v>85</v>
      </c>
      <c r="M101" s="120" t="s">
        <v>13</v>
      </c>
    </row>
    <row r="102" spans="1:13" x14ac:dyDescent="0.2">
      <c r="A102" s="76">
        <v>24112404</v>
      </c>
      <c r="B102" s="76">
        <v>90028680</v>
      </c>
      <c r="C102" s="192" t="s">
        <v>829</v>
      </c>
      <c r="D102" s="208">
        <v>29999</v>
      </c>
      <c r="E102" s="209" t="s">
        <v>16</v>
      </c>
      <c r="F102" s="209" t="s">
        <v>830</v>
      </c>
      <c r="G102" s="192" t="s">
        <v>829</v>
      </c>
      <c r="H102" s="209" t="s">
        <v>41</v>
      </c>
      <c r="I102" s="174">
        <f>'[1]Produc Pan'!H129</f>
        <v>155</v>
      </c>
      <c r="J102" s="86">
        <f>'[1]Produc Pan'!J129</f>
        <v>10000</v>
      </c>
      <c r="K102" s="86">
        <f t="shared" si="2"/>
        <v>1550000</v>
      </c>
      <c r="L102" s="164" t="s">
        <v>85</v>
      </c>
      <c r="M102" s="120" t="s">
        <v>13</v>
      </c>
    </row>
    <row r="103" spans="1:13" x14ac:dyDescent="0.2">
      <c r="A103" s="76">
        <v>56112304</v>
      </c>
      <c r="B103" s="76">
        <v>92078663</v>
      </c>
      <c r="C103" s="192" t="s">
        <v>831</v>
      </c>
      <c r="D103" s="208">
        <v>29999</v>
      </c>
      <c r="E103" s="209" t="s">
        <v>16</v>
      </c>
      <c r="F103" s="209" t="s">
        <v>832</v>
      </c>
      <c r="G103" s="192" t="s">
        <v>831</v>
      </c>
      <c r="H103" s="209" t="s">
        <v>41</v>
      </c>
      <c r="I103" s="174">
        <v>4000</v>
      </c>
      <c r="J103" s="86">
        <v>9490</v>
      </c>
      <c r="K103" s="86">
        <f t="shared" si="2"/>
        <v>37960000</v>
      </c>
      <c r="L103" s="164" t="s">
        <v>85</v>
      </c>
      <c r="M103" s="120" t="s">
        <v>13</v>
      </c>
    </row>
    <row r="104" spans="1:13" x14ac:dyDescent="0.2">
      <c r="A104" s="76">
        <v>56112301</v>
      </c>
      <c r="B104" s="76">
        <v>92081867</v>
      </c>
      <c r="C104" s="192" t="s">
        <v>833</v>
      </c>
      <c r="D104" s="208">
        <v>29999</v>
      </c>
      <c r="E104" s="209" t="s">
        <v>16</v>
      </c>
      <c r="F104" s="209" t="s">
        <v>834</v>
      </c>
      <c r="G104" s="192" t="s">
        <v>833</v>
      </c>
      <c r="H104" s="209" t="s">
        <v>41</v>
      </c>
      <c r="I104" s="174">
        <v>26500</v>
      </c>
      <c r="J104" s="86">
        <v>3650</v>
      </c>
      <c r="K104" s="86">
        <f t="shared" si="2"/>
        <v>96725000</v>
      </c>
      <c r="L104" s="164" t="s">
        <v>85</v>
      </c>
      <c r="M104" s="120" t="s">
        <v>13</v>
      </c>
    </row>
    <row r="105" spans="1:13" x14ac:dyDescent="0.2">
      <c r="A105" s="76">
        <v>56112304</v>
      </c>
      <c r="B105" s="76">
        <v>92081858</v>
      </c>
      <c r="C105" s="192" t="s">
        <v>835</v>
      </c>
      <c r="D105" s="208">
        <v>29999</v>
      </c>
      <c r="E105" s="209" t="s">
        <v>16</v>
      </c>
      <c r="F105" s="209" t="s">
        <v>834</v>
      </c>
      <c r="G105" s="192" t="s">
        <v>835</v>
      </c>
      <c r="H105" s="209" t="s">
        <v>41</v>
      </c>
      <c r="I105" s="174">
        <v>26500</v>
      </c>
      <c r="J105" s="86">
        <v>3650</v>
      </c>
      <c r="K105" s="86">
        <f t="shared" si="2"/>
        <v>96725000</v>
      </c>
      <c r="L105" s="164" t="s">
        <v>85</v>
      </c>
      <c r="M105" s="120" t="s">
        <v>13</v>
      </c>
    </row>
    <row r="106" spans="1:13" x14ac:dyDescent="0.2">
      <c r="A106" s="76">
        <v>56101903</v>
      </c>
      <c r="B106" s="76">
        <v>92079299</v>
      </c>
      <c r="C106" s="192" t="s">
        <v>836</v>
      </c>
      <c r="D106" s="208">
        <v>29999</v>
      </c>
      <c r="E106" s="209" t="s">
        <v>667</v>
      </c>
      <c r="F106" s="209" t="s">
        <v>837</v>
      </c>
      <c r="G106" s="192" t="s">
        <v>836</v>
      </c>
      <c r="H106" s="209" t="s">
        <v>41</v>
      </c>
      <c r="I106" s="174">
        <f>'[1]Produc. Pup. Plywood'!H231</f>
        <v>61499.999999999993</v>
      </c>
      <c r="J106" s="86">
        <f>'[1]Produc. Pup. Plywood'!J231</f>
        <v>21.78</v>
      </c>
      <c r="K106" s="86">
        <f t="shared" si="2"/>
        <v>1339470</v>
      </c>
      <c r="L106" s="164" t="s">
        <v>85</v>
      </c>
      <c r="M106" s="120" t="s">
        <v>13</v>
      </c>
    </row>
    <row r="107" spans="1:13" x14ac:dyDescent="0.2">
      <c r="A107" s="76">
        <v>56101903</v>
      </c>
      <c r="B107" s="76">
        <v>92079300</v>
      </c>
      <c r="C107" s="192" t="s">
        <v>838</v>
      </c>
      <c r="D107" s="208">
        <v>29999</v>
      </c>
      <c r="E107" s="209" t="s">
        <v>667</v>
      </c>
      <c r="F107" s="209" t="s">
        <v>592</v>
      </c>
      <c r="G107" s="192" t="s">
        <v>838</v>
      </c>
      <c r="H107" s="209" t="s">
        <v>41</v>
      </c>
      <c r="I107" s="174">
        <f>'[1]Produc Mesa Comed.'!H60</f>
        <v>8039.9999999999991</v>
      </c>
      <c r="J107" s="86">
        <f>'[1]Produc Mesa Comed.'!J60</f>
        <v>400</v>
      </c>
      <c r="K107" s="86">
        <f t="shared" si="2"/>
        <v>3215999.9999999995</v>
      </c>
      <c r="L107" s="164" t="s">
        <v>85</v>
      </c>
      <c r="M107" s="120" t="s">
        <v>13</v>
      </c>
    </row>
    <row r="108" spans="1:13" ht="38.25" x14ac:dyDescent="0.2">
      <c r="A108" s="52">
        <v>55121701</v>
      </c>
      <c r="B108" s="202">
        <v>92097644</v>
      </c>
      <c r="C108" s="250" t="s">
        <v>839</v>
      </c>
      <c r="D108" s="66">
        <v>29999</v>
      </c>
      <c r="E108" s="243" t="s">
        <v>16</v>
      </c>
      <c r="F108" s="243" t="s">
        <v>840</v>
      </c>
      <c r="G108" s="248" t="s">
        <v>841</v>
      </c>
      <c r="H108" s="243" t="s">
        <v>41</v>
      </c>
      <c r="I108" s="55">
        <f>'[1]Produc. Pup. Plywood'!H237+'[1]Produc Mesa Comed.'!H63</f>
        <v>32000</v>
      </c>
      <c r="J108" s="58">
        <f>'[1]Produc. Pup. Plywood'!J237</f>
        <v>150</v>
      </c>
      <c r="K108" s="58">
        <f t="shared" si="2"/>
        <v>4800000</v>
      </c>
      <c r="L108" s="164" t="s">
        <v>85</v>
      </c>
      <c r="M108" s="120" t="s">
        <v>13</v>
      </c>
    </row>
    <row r="109" spans="1:13" x14ac:dyDescent="0.2">
      <c r="A109" s="251">
        <v>27112737</v>
      </c>
      <c r="B109" s="198">
        <v>92036469</v>
      </c>
      <c r="C109" s="163" t="s">
        <v>842</v>
      </c>
      <c r="D109" s="208">
        <v>50101</v>
      </c>
      <c r="E109" s="209" t="s">
        <v>21</v>
      </c>
      <c r="F109" s="209" t="s">
        <v>843</v>
      </c>
      <c r="G109" s="192" t="s">
        <v>844</v>
      </c>
      <c r="H109" s="173" t="s">
        <v>41</v>
      </c>
      <c r="I109" s="174">
        <f>'[1]Produc. Pup. Plywood'!H238</f>
        <v>4</v>
      </c>
      <c r="J109" s="86">
        <f>'[1]Produc. Pup. Plywood'!J238</f>
        <v>100000</v>
      </c>
      <c r="K109" s="86">
        <f t="shared" si="2"/>
        <v>400000</v>
      </c>
      <c r="L109" s="164" t="s">
        <v>85</v>
      </c>
      <c r="M109" s="120" t="s">
        <v>13</v>
      </c>
    </row>
    <row r="110" spans="1:13" ht="51" x14ac:dyDescent="0.2">
      <c r="A110" s="252">
        <v>40151601</v>
      </c>
      <c r="B110" s="168">
        <v>92008544</v>
      </c>
      <c r="C110" s="253" t="s">
        <v>845</v>
      </c>
      <c r="D110" s="208">
        <v>50101</v>
      </c>
      <c r="E110" s="209" t="s">
        <v>23</v>
      </c>
      <c r="F110" s="209" t="s">
        <v>15</v>
      </c>
      <c r="G110" s="192" t="s">
        <v>846</v>
      </c>
      <c r="H110" s="173" t="s">
        <v>41</v>
      </c>
      <c r="I110" s="174">
        <f>'[1]Produc. Pup. Plywood'!H239</f>
        <v>1</v>
      </c>
      <c r="J110" s="86">
        <f>'[1]Produc. Pup. Plywood'!J239</f>
        <v>1000000</v>
      </c>
      <c r="K110" s="86">
        <f t="shared" ref="K110:K124" si="3">I110*J110</f>
        <v>1000000</v>
      </c>
      <c r="L110" s="164" t="s">
        <v>85</v>
      </c>
      <c r="M110" s="120" t="s">
        <v>13</v>
      </c>
    </row>
    <row r="111" spans="1:13" ht="25.5" x14ac:dyDescent="0.2">
      <c r="A111" s="252">
        <v>27112749</v>
      </c>
      <c r="B111" s="168">
        <v>92029873</v>
      </c>
      <c r="C111" s="253" t="s">
        <v>847</v>
      </c>
      <c r="D111" s="208">
        <v>50101</v>
      </c>
      <c r="E111" s="209" t="s">
        <v>21</v>
      </c>
      <c r="F111" s="209" t="s">
        <v>143</v>
      </c>
      <c r="G111" s="192" t="s">
        <v>848</v>
      </c>
      <c r="H111" s="173" t="s">
        <v>41</v>
      </c>
      <c r="I111" s="174">
        <f>'[1]Produc. Pup. Plywood'!H240+'[1]Produc Mesa Comed.'!H65</f>
        <v>7</v>
      </c>
      <c r="J111" s="86">
        <v>100000</v>
      </c>
      <c r="K111" s="86">
        <f t="shared" si="3"/>
        <v>700000</v>
      </c>
      <c r="L111" s="164" t="s">
        <v>85</v>
      </c>
      <c r="M111" s="120" t="s">
        <v>13</v>
      </c>
    </row>
    <row r="112" spans="1:13" ht="38.25" x14ac:dyDescent="0.2">
      <c r="A112" s="252">
        <v>27112749</v>
      </c>
      <c r="B112" s="168">
        <v>92040589</v>
      </c>
      <c r="C112" s="254" t="s">
        <v>849</v>
      </c>
      <c r="D112" s="208">
        <v>50101</v>
      </c>
      <c r="E112" s="209" t="s">
        <v>21</v>
      </c>
      <c r="F112" s="209" t="s">
        <v>143</v>
      </c>
      <c r="G112" s="192" t="s">
        <v>848</v>
      </c>
      <c r="H112" s="173"/>
      <c r="I112" s="174"/>
      <c r="J112" s="86"/>
      <c r="K112" s="86"/>
      <c r="L112" s="164" t="s">
        <v>85</v>
      </c>
      <c r="M112" s="120" t="s">
        <v>13</v>
      </c>
    </row>
    <row r="113" spans="1:13" ht="17.25" customHeight="1" x14ac:dyDescent="0.2">
      <c r="A113" s="249" t="s">
        <v>850</v>
      </c>
      <c r="B113" s="249" t="s">
        <v>851</v>
      </c>
      <c r="C113" s="186" t="s">
        <v>852</v>
      </c>
      <c r="D113" s="208">
        <v>50101</v>
      </c>
      <c r="E113" s="209" t="s">
        <v>23</v>
      </c>
      <c r="F113" s="209" t="s">
        <v>853</v>
      </c>
      <c r="G113" s="192" t="s">
        <v>854</v>
      </c>
      <c r="H113" s="173" t="s">
        <v>41</v>
      </c>
      <c r="I113" s="174">
        <f>'[1]Produc. Pup. Plywood'!H241+'[1]Produc Mesa Comed.'!H66</f>
        <v>8</v>
      </c>
      <c r="J113" s="86">
        <v>100000</v>
      </c>
      <c r="K113" s="86">
        <f t="shared" si="3"/>
        <v>800000</v>
      </c>
      <c r="L113" s="164" t="s">
        <v>85</v>
      </c>
      <c r="M113" s="120" t="s">
        <v>13</v>
      </c>
    </row>
    <row r="114" spans="1:13" ht="25.5" x14ac:dyDescent="0.2">
      <c r="A114" s="252">
        <v>23271408</v>
      </c>
      <c r="B114" s="168">
        <v>92010500</v>
      </c>
      <c r="C114" s="255" t="s">
        <v>855</v>
      </c>
      <c r="D114" s="208">
        <v>50101</v>
      </c>
      <c r="E114" s="209" t="s">
        <v>14</v>
      </c>
      <c r="F114" s="209" t="s">
        <v>15</v>
      </c>
      <c r="G114" s="192" t="s">
        <v>856</v>
      </c>
      <c r="H114" s="173" t="s">
        <v>41</v>
      </c>
      <c r="I114" s="174">
        <f>'[1]Produc. Pup. Plywood'!H243</f>
        <v>1</v>
      </c>
      <c r="J114" s="86">
        <f>'[1]Produc. Pup. Plywood'!J243</f>
        <v>2350000</v>
      </c>
      <c r="K114" s="86">
        <f t="shared" si="3"/>
        <v>2350000</v>
      </c>
      <c r="L114" s="164" t="s">
        <v>85</v>
      </c>
      <c r="M114" s="120" t="s">
        <v>13</v>
      </c>
    </row>
    <row r="115" spans="1:13" x14ac:dyDescent="0.2">
      <c r="A115" s="252">
        <v>31211908</v>
      </c>
      <c r="B115" s="168">
        <v>90010345</v>
      </c>
      <c r="C115" s="214" t="s">
        <v>857</v>
      </c>
      <c r="D115" s="208">
        <v>50101</v>
      </c>
      <c r="E115" s="209" t="s">
        <v>30</v>
      </c>
      <c r="F115" s="209" t="s">
        <v>592</v>
      </c>
      <c r="G115" s="192" t="s">
        <v>858</v>
      </c>
      <c r="H115" s="173" t="s">
        <v>41</v>
      </c>
      <c r="I115" s="174">
        <v>6</v>
      </c>
      <c r="J115" s="86">
        <v>200000</v>
      </c>
      <c r="K115" s="86">
        <f t="shared" si="3"/>
        <v>1200000</v>
      </c>
      <c r="L115" s="164" t="s">
        <v>85</v>
      </c>
      <c r="M115" s="120" t="s">
        <v>13</v>
      </c>
    </row>
    <row r="116" spans="1:13" ht="38.25" x14ac:dyDescent="0.2">
      <c r="A116" s="252">
        <v>24101505</v>
      </c>
      <c r="B116" s="168">
        <v>92007728</v>
      </c>
      <c r="C116" s="253" t="s">
        <v>859</v>
      </c>
      <c r="D116" s="208">
        <v>50101</v>
      </c>
      <c r="E116" s="209" t="s">
        <v>312</v>
      </c>
      <c r="F116" s="209" t="s">
        <v>860</v>
      </c>
      <c r="G116" s="192" t="s">
        <v>861</v>
      </c>
      <c r="H116" s="173" t="s">
        <v>41</v>
      </c>
      <c r="I116" s="174">
        <v>2</v>
      </c>
      <c r="J116" s="86">
        <v>300000</v>
      </c>
      <c r="K116" s="86">
        <f t="shared" si="3"/>
        <v>600000</v>
      </c>
      <c r="L116" s="164" t="s">
        <v>85</v>
      </c>
      <c r="M116" s="120" t="s">
        <v>13</v>
      </c>
    </row>
    <row r="117" spans="1:13" x14ac:dyDescent="0.2">
      <c r="A117" s="175" t="s">
        <v>862</v>
      </c>
      <c r="B117" s="175" t="s">
        <v>863</v>
      </c>
      <c r="C117" s="176" t="s">
        <v>864</v>
      </c>
      <c r="D117" s="208">
        <v>50101</v>
      </c>
      <c r="E117" s="209" t="s">
        <v>16</v>
      </c>
      <c r="F117" s="209" t="s">
        <v>865</v>
      </c>
      <c r="G117" s="192" t="s">
        <v>866</v>
      </c>
      <c r="H117" s="173" t="s">
        <v>41</v>
      </c>
      <c r="I117" s="174">
        <f>'[1]Produc 2017'!H243+'[1]Produc 2017'!H326</f>
        <v>2</v>
      </c>
      <c r="J117" s="86">
        <v>150000</v>
      </c>
      <c r="K117" s="86">
        <f t="shared" si="3"/>
        <v>300000</v>
      </c>
      <c r="L117" s="164" t="s">
        <v>85</v>
      </c>
      <c r="M117" s="120" t="s">
        <v>13</v>
      </c>
    </row>
    <row r="118" spans="1:13" x14ac:dyDescent="0.2">
      <c r="A118" s="252">
        <v>27112501</v>
      </c>
      <c r="B118" s="168">
        <v>92054775</v>
      </c>
      <c r="C118" s="214" t="s">
        <v>867</v>
      </c>
      <c r="D118" s="180">
        <v>50101</v>
      </c>
      <c r="E118" s="171" t="s">
        <v>16</v>
      </c>
      <c r="F118" s="171" t="s">
        <v>868</v>
      </c>
      <c r="G118" s="182" t="s">
        <v>869</v>
      </c>
      <c r="H118" s="173" t="s">
        <v>41</v>
      </c>
      <c r="I118" s="174">
        <f>'[1]Produc. Pup. Plywood'!H247+'[1]Produc Mesa Comed.'!H69</f>
        <v>7</v>
      </c>
      <c r="J118" s="86">
        <v>2000000</v>
      </c>
      <c r="K118" s="86">
        <f t="shared" si="3"/>
        <v>14000000</v>
      </c>
      <c r="L118" s="164" t="s">
        <v>85</v>
      </c>
      <c r="M118" s="120" t="s">
        <v>13</v>
      </c>
    </row>
    <row r="119" spans="1:13" x14ac:dyDescent="0.2">
      <c r="A119" s="252">
        <v>41103311</v>
      </c>
      <c r="B119" s="168">
        <v>90030657</v>
      </c>
      <c r="C119" s="182" t="s">
        <v>870</v>
      </c>
      <c r="D119" s="180">
        <v>50101</v>
      </c>
      <c r="E119" s="171" t="s">
        <v>16</v>
      </c>
      <c r="F119" s="171" t="s">
        <v>871</v>
      </c>
      <c r="G119" s="182" t="s">
        <v>870</v>
      </c>
      <c r="H119" s="173" t="s">
        <v>41</v>
      </c>
      <c r="I119" s="174">
        <f>'[1]Produc. Pup. Plywood'!H248</f>
        <v>2</v>
      </c>
      <c r="J119" s="86">
        <f>'[1]Produc. Pup. Plywood'!J248</f>
        <v>100000</v>
      </c>
      <c r="K119" s="86">
        <f t="shared" si="3"/>
        <v>200000</v>
      </c>
      <c r="L119" s="164" t="s">
        <v>85</v>
      </c>
      <c r="M119" s="120" t="s">
        <v>13</v>
      </c>
    </row>
    <row r="120" spans="1:13" x14ac:dyDescent="0.2">
      <c r="A120" s="252">
        <v>40101604</v>
      </c>
      <c r="B120" s="252">
        <v>92040568</v>
      </c>
      <c r="C120" s="200" t="s">
        <v>872</v>
      </c>
      <c r="D120" s="180">
        <v>50101</v>
      </c>
      <c r="E120" s="171" t="s">
        <v>16</v>
      </c>
      <c r="F120" s="171" t="s">
        <v>873</v>
      </c>
      <c r="G120" s="182" t="s">
        <v>874</v>
      </c>
      <c r="H120" s="173" t="s">
        <v>41</v>
      </c>
      <c r="I120" s="174">
        <v>5</v>
      </c>
      <c r="J120" s="86">
        <v>200000</v>
      </c>
      <c r="K120" s="86">
        <f t="shared" si="3"/>
        <v>1000000</v>
      </c>
      <c r="L120" s="164" t="s">
        <v>85</v>
      </c>
      <c r="M120" s="120" t="s">
        <v>13</v>
      </c>
    </row>
    <row r="121" spans="1:13" x14ac:dyDescent="0.2">
      <c r="A121" s="249" t="s">
        <v>875</v>
      </c>
      <c r="B121" s="249" t="s">
        <v>876</v>
      </c>
      <c r="C121" s="210" t="s">
        <v>877</v>
      </c>
      <c r="D121" s="180">
        <v>50102</v>
      </c>
      <c r="E121" s="171" t="s">
        <v>14</v>
      </c>
      <c r="F121" s="171" t="s">
        <v>592</v>
      </c>
      <c r="G121" s="163" t="s">
        <v>878</v>
      </c>
      <c r="H121" s="173" t="s">
        <v>41</v>
      </c>
      <c r="I121" s="174">
        <v>2</v>
      </c>
      <c r="J121" s="86">
        <f>'[1]Produc Pan'!J133</f>
        <v>15000000</v>
      </c>
      <c r="K121" s="86">
        <f t="shared" si="3"/>
        <v>30000000</v>
      </c>
      <c r="L121" s="164" t="s">
        <v>85</v>
      </c>
      <c r="M121" s="120" t="s">
        <v>13</v>
      </c>
    </row>
    <row r="122" spans="1:13" x14ac:dyDescent="0.2">
      <c r="A122" s="252">
        <v>46191601</v>
      </c>
      <c r="B122" s="168">
        <v>92007211</v>
      </c>
      <c r="C122" s="256" t="s">
        <v>879</v>
      </c>
      <c r="D122" s="208">
        <v>50199</v>
      </c>
      <c r="E122" s="209" t="s">
        <v>21</v>
      </c>
      <c r="F122" s="209" t="s">
        <v>880</v>
      </c>
      <c r="G122" s="192" t="s">
        <v>881</v>
      </c>
      <c r="H122" s="173" t="s">
        <v>41</v>
      </c>
      <c r="I122" s="174">
        <f>'[1]Produc. Pup. Plywood'!H249+'[1]Produc Pan'!H138</f>
        <v>4</v>
      </c>
      <c r="J122" s="86">
        <f>'[1]Produc Pan'!J138</f>
        <v>50000</v>
      </c>
      <c r="K122" s="86">
        <f t="shared" si="3"/>
        <v>200000</v>
      </c>
      <c r="L122" s="164" t="s">
        <v>85</v>
      </c>
      <c r="M122" s="120" t="s">
        <v>13</v>
      </c>
    </row>
    <row r="123" spans="1:13" x14ac:dyDescent="0.2">
      <c r="A123" s="252">
        <v>46191601</v>
      </c>
      <c r="B123" s="168">
        <v>90004184</v>
      </c>
      <c r="C123" s="256" t="s">
        <v>882</v>
      </c>
      <c r="D123" s="208">
        <v>50199</v>
      </c>
      <c r="E123" s="209" t="s">
        <v>21</v>
      </c>
      <c r="F123" s="209" t="s">
        <v>883</v>
      </c>
      <c r="G123" s="192" t="s">
        <v>884</v>
      </c>
      <c r="H123" s="173" t="s">
        <v>41</v>
      </c>
      <c r="I123" s="174">
        <f>'[1]Produc Pan'!H139+'[1]Produc. Pup. Plywood'!H250</f>
        <v>3</v>
      </c>
      <c r="J123" s="86">
        <f>'[1]Produc Pan'!J139</f>
        <v>50000</v>
      </c>
      <c r="K123" s="86">
        <f t="shared" si="3"/>
        <v>150000</v>
      </c>
      <c r="L123" s="164" t="s">
        <v>85</v>
      </c>
      <c r="M123" s="120" t="s">
        <v>13</v>
      </c>
    </row>
    <row r="124" spans="1:13" x14ac:dyDescent="0.2">
      <c r="A124" s="257" t="s">
        <v>885</v>
      </c>
      <c r="B124" s="257" t="s">
        <v>886</v>
      </c>
      <c r="C124" s="258" t="s">
        <v>887</v>
      </c>
      <c r="D124" s="253">
        <v>10102</v>
      </c>
      <c r="E124" s="259" t="s">
        <v>14</v>
      </c>
      <c r="F124" s="259" t="s">
        <v>888</v>
      </c>
      <c r="G124" s="260" t="s">
        <v>889</v>
      </c>
      <c r="H124" s="261" t="s">
        <v>890</v>
      </c>
      <c r="I124" s="262">
        <v>12</v>
      </c>
      <c r="J124" s="263">
        <v>20000</v>
      </c>
      <c r="K124" s="264">
        <f t="shared" ref="K124:K179" si="4">J124*I124</f>
        <v>240000</v>
      </c>
      <c r="L124" s="164" t="s">
        <v>85</v>
      </c>
      <c r="M124" s="120" t="s">
        <v>13</v>
      </c>
    </row>
    <row r="125" spans="1:13" x14ac:dyDescent="0.2">
      <c r="A125" s="257" t="s">
        <v>891</v>
      </c>
      <c r="B125" s="257" t="s">
        <v>892</v>
      </c>
      <c r="C125" s="258" t="s">
        <v>893</v>
      </c>
      <c r="D125" s="253">
        <v>10401</v>
      </c>
      <c r="E125" s="259" t="s">
        <v>16</v>
      </c>
      <c r="F125" s="259" t="s">
        <v>188</v>
      </c>
      <c r="G125" s="260" t="s">
        <v>894</v>
      </c>
      <c r="H125" s="261" t="s">
        <v>895</v>
      </c>
      <c r="I125" s="262">
        <v>8</v>
      </c>
      <c r="J125" s="263">
        <v>50000</v>
      </c>
      <c r="K125" s="264">
        <f t="shared" si="4"/>
        <v>400000</v>
      </c>
      <c r="L125" s="164" t="s">
        <v>85</v>
      </c>
      <c r="M125" s="120" t="s">
        <v>13</v>
      </c>
    </row>
    <row r="126" spans="1:13" x14ac:dyDescent="0.2">
      <c r="A126" s="265">
        <v>78180108</v>
      </c>
      <c r="B126" s="124">
        <v>92001594</v>
      </c>
      <c r="C126" s="266" t="s">
        <v>896</v>
      </c>
      <c r="D126" s="267">
        <v>10804</v>
      </c>
      <c r="E126" s="259" t="s">
        <v>897</v>
      </c>
      <c r="F126" s="268" t="s">
        <v>898</v>
      </c>
      <c r="G126" s="71" t="s">
        <v>899</v>
      </c>
      <c r="H126" s="193" t="s">
        <v>900</v>
      </c>
      <c r="I126" s="262">
        <v>1</v>
      </c>
      <c r="J126" s="263">
        <v>2300000</v>
      </c>
      <c r="K126" s="264">
        <f t="shared" si="4"/>
        <v>2300000</v>
      </c>
      <c r="L126" s="164" t="s">
        <v>85</v>
      </c>
      <c r="M126" s="120" t="s">
        <v>13</v>
      </c>
    </row>
    <row r="127" spans="1:13" x14ac:dyDescent="0.2">
      <c r="A127" s="265">
        <v>78181507</v>
      </c>
      <c r="B127" s="124">
        <v>92061757</v>
      </c>
      <c r="C127" s="266" t="s">
        <v>901</v>
      </c>
      <c r="D127" s="267">
        <v>10805</v>
      </c>
      <c r="E127" s="259" t="s">
        <v>18</v>
      </c>
      <c r="F127" s="268" t="s">
        <v>902</v>
      </c>
      <c r="G127" s="71" t="s">
        <v>903</v>
      </c>
      <c r="H127" s="193" t="s">
        <v>895</v>
      </c>
      <c r="I127" s="262">
        <v>1</v>
      </c>
      <c r="J127" s="263">
        <v>20000000</v>
      </c>
      <c r="K127" s="264">
        <f>J127*I127</f>
        <v>20000000</v>
      </c>
      <c r="L127" s="164" t="s">
        <v>85</v>
      </c>
      <c r="M127" s="120" t="s">
        <v>13</v>
      </c>
    </row>
    <row r="128" spans="1:13" ht="25.5" x14ac:dyDescent="0.2">
      <c r="A128" s="76">
        <v>15121504</v>
      </c>
      <c r="B128" s="76">
        <v>92079988</v>
      </c>
      <c r="C128" s="269" t="s">
        <v>904</v>
      </c>
      <c r="D128" s="267">
        <v>20101</v>
      </c>
      <c r="E128" s="259" t="s">
        <v>21</v>
      </c>
      <c r="F128" s="268" t="s">
        <v>690</v>
      </c>
      <c r="G128" s="71" t="s">
        <v>905</v>
      </c>
      <c r="H128" s="193" t="s">
        <v>900</v>
      </c>
      <c r="I128" s="262">
        <v>5</v>
      </c>
      <c r="J128" s="263">
        <v>22000</v>
      </c>
      <c r="K128" s="264">
        <f t="shared" si="4"/>
        <v>110000</v>
      </c>
      <c r="L128" s="164" t="s">
        <v>85</v>
      </c>
      <c r="M128" s="120" t="s">
        <v>13</v>
      </c>
    </row>
    <row r="129" spans="1:13" x14ac:dyDescent="0.2">
      <c r="A129" s="76">
        <v>15121501</v>
      </c>
      <c r="B129" s="76">
        <v>90027904</v>
      </c>
      <c r="C129" s="269" t="s">
        <v>906</v>
      </c>
      <c r="D129" s="267">
        <v>20101</v>
      </c>
      <c r="E129" s="259" t="s">
        <v>21</v>
      </c>
      <c r="F129" s="268" t="s">
        <v>907</v>
      </c>
      <c r="G129" s="71" t="s">
        <v>908</v>
      </c>
      <c r="H129" s="193" t="s">
        <v>900</v>
      </c>
      <c r="I129" s="262">
        <v>10</v>
      </c>
      <c r="J129" s="263">
        <v>8000</v>
      </c>
      <c r="K129" s="264">
        <f t="shared" si="4"/>
        <v>80000</v>
      </c>
      <c r="L129" s="164" t="s">
        <v>85</v>
      </c>
      <c r="M129" s="120" t="s">
        <v>13</v>
      </c>
    </row>
    <row r="130" spans="1:13" ht="25.5" x14ac:dyDescent="0.2">
      <c r="A130" s="270">
        <v>15121501</v>
      </c>
      <c r="B130" s="270">
        <v>92017636</v>
      </c>
      <c r="C130" s="253" t="s">
        <v>909</v>
      </c>
      <c r="D130" s="253">
        <v>20101</v>
      </c>
      <c r="E130" s="259" t="s">
        <v>21</v>
      </c>
      <c r="F130" s="259" t="s">
        <v>22</v>
      </c>
      <c r="G130" s="260" t="s">
        <v>910</v>
      </c>
      <c r="H130" s="261">
        <v>0.94</v>
      </c>
      <c r="I130" s="271">
        <v>80</v>
      </c>
      <c r="J130" s="263">
        <v>1934</v>
      </c>
      <c r="K130" s="264">
        <f t="shared" si="4"/>
        <v>154720</v>
      </c>
      <c r="L130" s="164" t="s">
        <v>85</v>
      </c>
      <c r="M130" s="120" t="s">
        <v>13</v>
      </c>
    </row>
    <row r="131" spans="1:13" x14ac:dyDescent="0.2">
      <c r="A131" s="76">
        <v>15121902</v>
      </c>
      <c r="B131" s="76">
        <v>90015654</v>
      </c>
      <c r="C131" s="214" t="s">
        <v>911</v>
      </c>
      <c r="D131" s="272">
        <v>20101</v>
      </c>
      <c r="E131" s="268" t="s">
        <v>23</v>
      </c>
      <c r="F131" s="268" t="s">
        <v>764</v>
      </c>
      <c r="G131" s="273" t="s">
        <v>912</v>
      </c>
      <c r="H131" s="274" t="s">
        <v>913</v>
      </c>
      <c r="I131" s="262">
        <v>1</v>
      </c>
      <c r="J131" s="275">
        <v>3370</v>
      </c>
      <c r="K131" s="264">
        <f t="shared" si="4"/>
        <v>3370</v>
      </c>
      <c r="L131" s="164" t="s">
        <v>85</v>
      </c>
      <c r="M131" s="120" t="s">
        <v>13</v>
      </c>
    </row>
    <row r="132" spans="1:13" x14ac:dyDescent="0.2">
      <c r="A132" s="252">
        <v>12352104</v>
      </c>
      <c r="B132" s="252">
        <v>92007506</v>
      </c>
      <c r="C132" s="163" t="s">
        <v>914</v>
      </c>
      <c r="D132" s="272">
        <v>20102</v>
      </c>
      <c r="E132" s="268" t="s">
        <v>21</v>
      </c>
      <c r="F132" s="268" t="s">
        <v>56</v>
      </c>
      <c r="G132" s="273" t="s">
        <v>915</v>
      </c>
      <c r="H132" s="274" t="s">
        <v>916</v>
      </c>
      <c r="I132" s="262">
        <v>6</v>
      </c>
      <c r="J132" s="275">
        <v>2255</v>
      </c>
      <c r="K132" s="264">
        <f>J132*I132</f>
        <v>13530</v>
      </c>
      <c r="L132" s="164" t="s">
        <v>85</v>
      </c>
      <c r="M132" s="120" t="s">
        <v>13</v>
      </c>
    </row>
    <row r="133" spans="1:13" x14ac:dyDescent="0.2">
      <c r="A133" s="276" t="s">
        <v>917</v>
      </c>
      <c r="B133" s="276" t="s">
        <v>918</v>
      </c>
      <c r="C133" s="277" t="s">
        <v>919</v>
      </c>
      <c r="D133" s="272">
        <v>20102</v>
      </c>
      <c r="E133" s="268" t="s">
        <v>21</v>
      </c>
      <c r="F133" s="268" t="s">
        <v>56</v>
      </c>
      <c r="G133" s="273" t="s">
        <v>920</v>
      </c>
      <c r="H133" s="274" t="s">
        <v>916</v>
      </c>
      <c r="I133" s="262">
        <v>6</v>
      </c>
      <c r="J133" s="275">
        <v>2255</v>
      </c>
      <c r="K133" s="264">
        <f t="shared" si="4"/>
        <v>13530</v>
      </c>
      <c r="L133" s="164" t="s">
        <v>85</v>
      </c>
      <c r="M133" s="120" t="s">
        <v>13</v>
      </c>
    </row>
    <row r="134" spans="1:13" ht="25.5" x14ac:dyDescent="0.2">
      <c r="A134" s="201">
        <v>51472901</v>
      </c>
      <c r="B134" s="201">
        <v>92049660</v>
      </c>
      <c r="C134" s="278" t="s">
        <v>921</v>
      </c>
      <c r="D134" s="272">
        <v>20103</v>
      </c>
      <c r="E134" s="259" t="s">
        <v>14</v>
      </c>
      <c r="F134" s="259" t="s">
        <v>922</v>
      </c>
      <c r="G134" s="273" t="s">
        <v>923</v>
      </c>
      <c r="H134" s="274" t="s">
        <v>916</v>
      </c>
      <c r="I134" s="262">
        <v>21</v>
      </c>
      <c r="J134" s="275">
        <v>8368</v>
      </c>
      <c r="K134" s="264">
        <f t="shared" si="4"/>
        <v>175728</v>
      </c>
      <c r="L134" s="164" t="s">
        <v>85</v>
      </c>
      <c r="M134" s="120" t="s">
        <v>13</v>
      </c>
    </row>
    <row r="135" spans="1:13" ht="25.5" x14ac:dyDescent="0.2">
      <c r="A135" s="47">
        <v>51472901</v>
      </c>
      <c r="B135" s="47">
        <v>92086715</v>
      </c>
      <c r="C135" s="278" t="s">
        <v>924</v>
      </c>
      <c r="D135" s="272">
        <v>20103</v>
      </c>
      <c r="E135" s="259" t="s">
        <v>14</v>
      </c>
      <c r="F135" s="259" t="s">
        <v>306</v>
      </c>
      <c r="G135" s="273" t="s">
        <v>925</v>
      </c>
      <c r="H135" s="274" t="s">
        <v>916</v>
      </c>
      <c r="I135" s="262">
        <v>7</v>
      </c>
      <c r="J135" s="275">
        <v>13308</v>
      </c>
      <c r="K135" s="264">
        <f t="shared" si="4"/>
        <v>93156</v>
      </c>
      <c r="L135" s="164" t="s">
        <v>85</v>
      </c>
      <c r="M135" s="120" t="s">
        <v>13</v>
      </c>
    </row>
    <row r="136" spans="1:13" ht="25.5" x14ac:dyDescent="0.2">
      <c r="A136" s="73">
        <v>50501804</v>
      </c>
      <c r="B136" s="73">
        <v>92083497</v>
      </c>
      <c r="C136" s="279" t="s">
        <v>926</v>
      </c>
      <c r="D136" s="272">
        <v>20103</v>
      </c>
      <c r="E136" s="259">
        <v>280</v>
      </c>
      <c r="F136" s="259" t="s">
        <v>168</v>
      </c>
      <c r="G136" s="280" t="s">
        <v>927</v>
      </c>
      <c r="H136" s="274" t="s">
        <v>928</v>
      </c>
      <c r="I136" s="262">
        <v>700</v>
      </c>
      <c r="J136" s="275">
        <v>74</v>
      </c>
      <c r="K136" s="264">
        <f t="shared" si="4"/>
        <v>51800</v>
      </c>
      <c r="L136" s="164" t="s">
        <v>85</v>
      </c>
      <c r="M136" s="120" t="s">
        <v>13</v>
      </c>
    </row>
    <row r="137" spans="1:13" x14ac:dyDescent="0.2">
      <c r="A137" s="197">
        <v>50501804</v>
      </c>
      <c r="B137" s="197">
        <v>92096419</v>
      </c>
      <c r="C137" s="281" t="s">
        <v>929</v>
      </c>
      <c r="D137" s="272">
        <v>20103</v>
      </c>
      <c r="E137" s="259">
        <v>280</v>
      </c>
      <c r="F137" s="259" t="s">
        <v>930</v>
      </c>
      <c r="G137" s="273" t="s">
        <v>931</v>
      </c>
      <c r="H137" s="274" t="s">
        <v>928</v>
      </c>
      <c r="I137" s="262">
        <v>600</v>
      </c>
      <c r="J137" s="275">
        <v>95</v>
      </c>
      <c r="K137" s="264">
        <f t="shared" si="4"/>
        <v>57000</v>
      </c>
      <c r="L137" s="164" t="s">
        <v>85</v>
      </c>
      <c r="M137" s="120" t="s">
        <v>13</v>
      </c>
    </row>
    <row r="138" spans="1:13" x14ac:dyDescent="0.2">
      <c r="A138" s="45">
        <v>51191601</v>
      </c>
      <c r="B138" s="257" t="s">
        <v>932</v>
      </c>
      <c r="C138" s="272" t="s">
        <v>933</v>
      </c>
      <c r="D138" s="272">
        <v>20103</v>
      </c>
      <c r="E138" s="259" t="s">
        <v>14</v>
      </c>
      <c r="F138" s="259" t="s">
        <v>934</v>
      </c>
      <c r="G138" s="273" t="s">
        <v>933</v>
      </c>
      <c r="H138" s="274" t="s">
        <v>935</v>
      </c>
      <c r="I138" s="262">
        <v>4</v>
      </c>
      <c r="J138" s="275">
        <v>6000</v>
      </c>
      <c r="K138" s="264">
        <f>J138*I138</f>
        <v>24000</v>
      </c>
      <c r="L138" s="164" t="s">
        <v>85</v>
      </c>
      <c r="M138" s="120" t="s">
        <v>13</v>
      </c>
    </row>
    <row r="139" spans="1:13" ht="25.5" x14ac:dyDescent="0.2">
      <c r="A139" s="45">
        <v>51191601</v>
      </c>
      <c r="B139" s="53">
        <v>90017335</v>
      </c>
      <c r="C139" s="282" t="s">
        <v>936</v>
      </c>
      <c r="D139" s="272">
        <v>20103</v>
      </c>
      <c r="E139" s="259" t="s">
        <v>14</v>
      </c>
      <c r="F139" s="259" t="s">
        <v>934</v>
      </c>
      <c r="G139" s="273" t="s">
        <v>937</v>
      </c>
      <c r="H139" s="274" t="s">
        <v>935</v>
      </c>
      <c r="I139" s="262">
        <v>4</v>
      </c>
      <c r="J139" s="275">
        <v>6000</v>
      </c>
      <c r="K139" s="264">
        <f t="shared" si="4"/>
        <v>24000</v>
      </c>
      <c r="L139" s="164" t="s">
        <v>85</v>
      </c>
      <c r="M139" s="120" t="s">
        <v>13</v>
      </c>
    </row>
    <row r="140" spans="1:13" ht="25.5" x14ac:dyDescent="0.2">
      <c r="A140" s="73">
        <v>51422306</v>
      </c>
      <c r="B140" s="73">
        <v>92084065</v>
      </c>
      <c r="C140" s="283" t="s">
        <v>938</v>
      </c>
      <c r="D140" s="272">
        <v>20103</v>
      </c>
      <c r="E140" s="259" t="s">
        <v>14</v>
      </c>
      <c r="F140" s="259" t="s">
        <v>939</v>
      </c>
      <c r="G140" s="273" t="s">
        <v>940</v>
      </c>
      <c r="H140" s="274" t="s">
        <v>928</v>
      </c>
      <c r="I140" s="262">
        <v>100</v>
      </c>
      <c r="J140" s="275">
        <v>42</v>
      </c>
      <c r="K140" s="264">
        <f t="shared" si="4"/>
        <v>4200</v>
      </c>
      <c r="L140" s="164" t="s">
        <v>85</v>
      </c>
      <c r="M140" s="120" t="s">
        <v>13</v>
      </c>
    </row>
    <row r="141" spans="1:13" ht="25.5" x14ac:dyDescent="0.2">
      <c r="A141" s="284">
        <v>51452801</v>
      </c>
      <c r="B141" s="73">
        <v>92084911</v>
      </c>
      <c r="C141" s="278" t="s">
        <v>941</v>
      </c>
      <c r="D141" s="272">
        <v>20103</v>
      </c>
      <c r="E141" s="259" t="s">
        <v>14</v>
      </c>
      <c r="F141" s="259">
        <v>101125</v>
      </c>
      <c r="G141" s="273" t="s">
        <v>942</v>
      </c>
      <c r="H141" s="274" t="s">
        <v>928</v>
      </c>
      <c r="I141" s="262">
        <v>1500</v>
      </c>
      <c r="J141" s="275">
        <v>85</v>
      </c>
      <c r="K141" s="264">
        <f t="shared" si="4"/>
        <v>127500</v>
      </c>
      <c r="L141" s="164" t="s">
        <v>85</v>
      </c>
      <c r="M141" s="120" t="s">
        <v>13</v>
      </c>
    </row>
    <row r="142" spans="1:13" ht="25.5" x14ac:dyDescent="0.2">
      <c r="A142" s="118">
        <v>51452801</v>
      </c>
      <c r="B142" s="47">
        <v>92086713</v>
      </c>
      <c r="C142" s="285" t="s">
        <v>943</v>
      </c>
      <c r="D142" s="272">
        <v>20103</v>
      </c>
      <c r="E142" s="259" t="s">
        <v>14</v>
      </c>
      <c r="F142" s="259">
        <v>101125</v>
      </c>
      <c r="G142" s="273" t="s">
        <v>944</v>
      </c>
      <c r="H142" s="274" t="s">
        <v>900</v>
      </c>
      <c r="I142" s="262">
        <v>22</v>
      </c>
      <c r="J142" s="275">
        <v>2550</v>
      </c>
      <c r="K142" s="264">
        <f t="shared" si="4"/>
        <v>56100</v>
      </c>
      <c r="L142" s="164" t="s">
        <v>85</v>
      </c>
      <c r="M142" s="120" t="s">
        <v>13</v>
      </c>
    </row>
    <row r="143" spans="1:13" ht="25.5" x14ac:dyDescent="0.2">
      <c r="A143" s="284">
        <v>51452802</v>
      </c>
      <c r="B143" s="73">
        <v>92084909</v>
      </c>
      <c r="C143" s="279" t="s">
        <v>945</v>
      </c>
      <c r="D143" s="286">
        <v>20103</v>
      </c>
      <c r="E143" s="287" t="s">
        <v>14</v>
      </c>
      <c r="F143" s="287" t="s">
        <v>946</v>
      </c>
      <c r="G143" s="273" t="s">
        <v>947</v>
      </c>
      <c r="H143" s="274" t="s">
        <v>928</v>
      </c>
      <c r="I143" s="262">
        <v>500</v>
      </c>
      <c r="J143" s="275">
        <v>194</v>
      </c>
      <c r="K143" s="264">
        <f t="shared" si="4"/>
        <v>97000</v>
      </c>
      <c r="L143" s="164" t="s">
        <v>85</v>
      </c>
      <c r="M143" s="120" t="s">
        <v>13</v>
      </c>
    </row>
    <row r="144" spans="1:13" ht="25.5" x14ac:dyDescent="0.2">
      <c r="A144" s="284">
        <v>51201808</v>
      </c>
      <c r="B144" s="73">
        <v>92085003</v>
      </c>
      <c r="C144" s="288" t="s">
        <v>948</v>
      </c>
      <c r="D144" s="272">
        <v>20103</v>
      </c>
      <c r="E144" s="259" t="s">
        <v>14</v>
      </c>
      <c r="F144" s="259" t="s">
        <v>949</v>
      </c>
      <c r="G144" s="273" t="s">
        <v>950</v>
      </c>
      <c r="H144" s="274" t="s">
        <v>951</v>
      </c>
      <c r="I144" s="262">
        <v>500</v>
      </c>
      <c r="J144" s="275">
        <v>20</v>
      </c>
      <c r="K144" s="264">
        <f t="shared" si="4"/>
        <v>10000</v>
      </c>
      <c r="L144" s="164" t="s">
        <v>85</v>
      </c>
      <c r="M144" s="120" t="s">
        <v>13</v>
      </c>
    </row>
    <row r="145" spans="1:13" ht="25.5" x14ac:dyDescent="0.2">
      <c r="A145" s="284">
        <v>51453404</v>
      </c>
      <c r="B145" s="73">
        <v>92084064</v>
      </c>
      <c r="C145" s="279" t="s">
        <v>952</v>
      </c>
      <c r="D145" s="272">
        <v>20103</v>
      </c>
      <c r="E145" s="259" t="s">
        <v>14</v>
      </c>
      <c r="F145" s="259" t="s">
        <v>953</v>
      </c>
      <c r="G145" s="273" t="s">
        <v>954</v>
      </c>
      <c r="H145" s="274" t="s">
        <v>935</v>
      </c>
      <c r="I145" s="262">
        <v>2</v>
      </c>
      <c r="J145" s="275">
        <v>47381</v>
      </c>
      <c r="K145" s="264">
        <f t="shared" si="4"/>
        <v>94762</v>
      </c>
      <c r="L145" s="164" t="s">
        <v>85</v>
      </c>
      <c r="M145" s="120" t="s">
        <v>13</v>
      </c>
    </row>
    <row r="146" spans="1:13" ht="25.5" x14ac:dyDescent="0.2">
      <c r="A146" s="73">
        <v>51182203</v>
      </c>
      <c r="B146" s="73">
        <v>92083613</v>
      </c>
      <c r="C146" s="283" t="s">
        <v>955</v>
      </c>
      <c r="D146" s="272">
        <v>20103</v>
      </c>
      <c r="E146" s="259" t="s">
        <v>14</v>
      </c>
      <c r="F146" s="259" t="s">
        <v>956</v>
      </c>
      <c r="G146" s="273" t="s">
        <v>957</v>
      </c>
      <c r="H146" s="274" t="s">
        <v>928</v>
      </c>
      <c r="I146" s="262">
        <v>1200</v>
      </c>
      <c r="J146" s="275">
        <v>41</v>
      </c>
      <c r="K146" s="264">
        <f t="shared" si="4"/>
        <v>49200</v>
      </c>
      <c r="L146" s="164" t="s">
        <v>85</v>
      </c>
      <c r="M146" s="120" t="s">
        <v>13</v>
      </c>
    </row>
    <row r="147" spans="1:13" ht="38.25" x14ac:dyDescent="0.2">
      <c r="A147" s="284">
        <v>51172202</v>
      </c>
      <c r="B147" s="73">
        <v>92083623</v>
      </c>
      <c r="C147" s="279" t="s">
        <v>958</v>
      </c>
      <c r="D147" s="272">
        <v>20103</v>
      </c>
      <c r="E147" s="259" t="s">
        <v>14</v>
      </c>
      <c r="F147" s="259" t="s">
        <v>959</v>
      </c>
      <c r="G147" s="273" t="s">
        <v>960</v>
      </c>
      <c r="H147" s="274" t="s">
        <v>928</v>
      </c>
      <c r="I147" s="262">
        <v>800</v>
      </c>
      <c r="J147" s="275">
        <v>47</v>
      </c>
      <c r="K147" s="264">
        <f t="shared" si="4"/>
        <v>37600</v>
      </c>
      <c r="L147" s="164" t="s">
        <v>85</v>
      </c>
      <c r="M147" s="120" t="s">
        <v>13</v>
      </c>
    </row>
    <row r="148" spans="1:13" ht="25.5" x14ac:dyDescent="0.2">
      <c r="A148" s="289">
        <v>51384620</v>
      </c>
      <c r="B148" s="73">
        <v>92085001</v>
      </c>
      <c r="C148" s="279" t="s">
        <v>961</v>
      </c>
      <c r="D148" s="272">
        <v>20103</v>
      </c>
      <c r="E148" s="259" t="s">
        <v>14</v>
      </c>
      <c r="F148" s="259" t="s">
        <v>25</v>
      </c>
      <c r="G148" s="273" t="s">
        <v>962</v>
      </c>
      <c r="H148" s="274" t="s">
        <v>963</v>
      </c>
      <c r="I148" s="262">
        <v>600</v>
      </c>
      <c r="J148" s="275">
        <v>48</v>
      </c>
      <c r="K148" s="264">
        <f t="shared" si="4"/>
        <v>28800</v>
      </c>
      <c r="L148" s="164" t="s">
        <v>85</v>
      </c>
      <c r="M148" s="120" t="s">
        <v>13</v>
      </c>
    </row>
    <row r="149" spans="1:13" ht="25.5" x14ac:dyDescent="0.2">
      <c r="A149" s="284">
        <v>51451612</v>
      </c>
      <c r="B149" s="73">
        <v>92085004</v>
      </c>
      <c r="C149" s="279" t="s">
        <v>964</v>
      </c>
      <c r="D149" s="272">
        <v>20103</v>
      </c>
      <c r="E149" s="259" t="s">
        <v>14</v>
      </c>
      <c r="F149" s="259" t="s">
        <v>946</v>
      </c>
      <c r="G149" s="290" t="s">
        <v>965</v>
      </c>
      <c r="H149" s="261" t="s">
        <v>966</v>
      </c>
      <c r="I149" s="262">
        <v>3</v>
      </c>
      <c r="J149" s="263">
        <v>20906</v>
      </c>
      <c r="K149" s="264">
        <f t="shared" si="4"/>
        <v>62718</v>
      </c>
      <c r="L149" s="164" t="s">
        <v>85</v>
      </c>
      <c r="M149" s="120" t="s">
        <v>13</v>
      </c>
    </row>
    <row r="150" spans="1:13" ht="25.5" x14ac:dyDescent="0.2">
      <c r="A150" s="284">
        <v>51451612</v>
      </c>
      <c r="B150" s="73">
        <v>92084999</v>
      </c>
      <c r="C150" s="279" t="s">
        <v>967</v>
      </c>
      <c r="D150" s="272">
        <v>20103</v>
      </c>
      <c r="E150" s="259" t="s">
        <v>14</v>
      </c>
      <c r="F150" s="259" t="s">
        <v>946</v>
      </c>
      <c r="G150" s="291" t="s">
        <v>968</v>
      </c>
      <c r="H150" s="261" t="s">
        <v>969</v>
      </c>
      <c r="I150" s="262">
        <v>300</v>
      </c>
      <c r="J150" s="263">
        <v>116</v>
      </c>
      <c r="K150" s="264">
        <f t="shared" si="4"/>
        <v>34800</v>
      </c>
      <c r="L150" s="164" t="s">
        <v>85</v>
      </c>
      <c r="M150" s="120" t="s">
        <v>13</v>
      </c>
    </row>
    <row r="151" spans="1:13" ht="25.5" x14ac:dyDescent="0.2">
      <c r="A151" s="284">
        <v>10191509</v>
      </c>
      <c r="B151" s="73">
        <v>92085173</v>
      </c>
      <c r="C151" s="292" t="s">
        <v>970</v>
      </c>
      <c r="D151" s="272">
        <v>20103</v>
      </c>
      <c r="E151" s="259" t="s">
        <v>14</v>
      </c>
      <c r="F151" s="259" t="s">
        <v>971</v>
      </c>
      <c r="G151" s="291" t="s">
        <v>972</v>
      </c>
      <c r="H151" s="261" t="s">
        <v>916</v>
      </c>
      <c r="I151" s="262">
        <v>2</v>
      </c>
      <c r="J151" s="263">
        <v>28508</v>
      </c>
      <c r="K151" s="264">
        <f t="shared" si="4"/>
        <v>57016</v>
      </c>
      <c r="L151" s="164" t="s">
        <v>85</v>
      </c>
      <c r="M151" s="120" t="s">
        <v>13</v>
      </c>
    </row>
    <row r="152" spans="1:13" ht="25.5" x14ac:dyDescent="0.2">
      <c r="A152" s="284">
        <v>51453404</v>
      </c>
      <c r="B152" s="73">
        <v>92084064</v>
      </c>
      <c r="C152" s="279" t="s">
        <v>952</v>
      </c>
      <c r="D152" s="272">
        <v>20103</v>
      </c>
      <c r="E152" s="259" t="s">
        <v>14</v>
      </c>
      <c r="F152" s="259" t="s">
        <v>953</v>
      </c>
      <c r="G152" s="291" t="s">
        <v>973</v>
      </c>
      <c r="H152" s="261" t="s">
        <v>916</v>
      </c>
      <c r="I152" s="262">
        <v>3</v>
      </c>
      <c r="J152" s="263">
        <v>47381</v>
      </c>
      <c r="K152" s="264">
        <f t="shared" si="4"/>
        <v>142143</v>
      </c>
      <c r="L152" s="164" t="s">
        <v>85</v>
      </c>
      <c r="M152" s="120" t="s">
        <v>13</v>
      </c>
    </row>
    <row r="153" spans="1:13" x14ac:dyDescent="0.2">
      <c r="A153" s="257" t="s">
        <v>974</v>
      </c>
      <c r="B153" s="257" t="s">
        <v>975</v>
      </c>
      <c r="C153" s="293" t="s">
        <v>976</v>
      </c>
      <c r="D153" s="272">
        <v>20103</v>
      </c>
      <c r="E153" s="259" t="s">
        <v>24</v>
      </c>
      <c r="F153" s="259" t="s">
        <v>27</v>
      </c>
      <c r="G153" s="291" t="s">
        <v>976</v>
      </c>
      <c r="H153" s="261" t="s">
        <v>951</v>
      </c>
      <c r="I153" s="262">
        <v>80</v>
      </c>
      <c r="J153" s="263">
        <v>400</v>
      </c>
      <c r="K153" s="264">
        <f t="shared" si="4"/>
        <v>32000</v>
      </c>
      <c r="L153" s="164" t="s">
        <v>85</v>
      </c>
      <c r="M153" s="120" t="s">
        <v>13</v>
      </c>
    </row>
    <row r="154" spans="1:13" ht="25.5" x14ac:dyDescent="0.2">
      <c r="A154" s="284">
        <v>51283401</v>
      </c>
      <c r="B154" s="73">
        <v>92085176</v>
      </c>
      <c r="C154" s="294" t="s">
        <v>977</v>
      </c>
      <c r="D154" s="272">
        <v>20103</v>
      </c>
      <c r="E154" s="259" t="s">
        <v>14</v>
      </c>
      <c r="F154" s="259" t="s">
        <v>978</v>
      </c>
      <c r="G154" s="291" t="s">
        <v>979</v>
      </c>
      <c r="H154" s="261" t="s">
        <v>951</v>
      </c>
      <c r="I154" s="262">
        <v>500</v>
      </c>
      <c r="J154" s="263">
        <v>20</v>
      </c>
      <c r="K154" s="264">
        <f t="shared" si="4"/>
        <v>10000</v>
      </c>
      <c r="L154" s="164" t="s">
        <v>85</v>
      </c>
      <c r="M154" s="120" t="s">
        <v>13</v>
      </c>
    </row>
    <row r="155" spans="1:13" ht="25.5" x14ac:dyDescent="0.2">
      <c r="A155" s="284">
        <v>10191509</v>
      </c>
      <c r="B155" s="73">
        <v>92085174</v>
      </c>
      <c r="C155" s="278" t="s">
        <v>980</v>
      </c>
      <c r="D155" s="272">
        <v>20103</v>
      </c>
      <c r="E155" s="259" t="s">
        <v>14</v>
      </c>
      <c r="F155" s="259" t="s">
        <v>320</v>
      </c>
      <c r="G155" s="260" t="s">
        <v>981</v>
      </c>
      <c r="H155" s="261" t="s">
        <v>916</v>
      </c>
      <c r="I155" s="262">
        <v>5</v>
      </c>
      <c r="J155" s="263">
        <v>21965</v>
      </c>
      <c r="K155" s="264">
        <f t="shared" si="4"/>
        <v>109825</v>
      </c>
      <c r="L155" s="164" t="s">
        <v>85</v>
      </c>
      <c r="M155" s="120" t="s">
        <v>13</v>
      </c>
    </row>
    <row r="156" spans="1:13" x14ac:dyDescent="0.2">
      <c r="A156" s="73" t="s">
        <v>982</v>
      </c>
      <c r="B156" s="73">
        <v>92084068</v>
      </c>
      <c r="C156" s="279" t="s">
        <v>983</v>
      </c>
      <c r="D156" s="272">
        <v>20103</v>
      </c>
      <c r="E156" s="259">
        <v>145</v>
      </c>
      <c r="F156" s="268" t="s">
        <v>22</v>
      </c>
      <c r="G156" s="291" t="s">
        <v>984</v>
      </c>
      <c r="H156" s="261" t="s">
        <v>985</v>
      </c>
      <c r="I156" s="262">
        <v>7</v>
      </c>
      <c r="J156" s="263">
        <v>5700</v>
      </c>
      <c r="K156" s="264">
        <f t="shared" si="4"/>
        <v>39900</v>
      </c>
      <c r="L156" s="164" t="s">
        <v>85</v>
      </c>
      <c r="M156" s="120" t="s">
        <v>13</v>
      </c>
    </row>
    <row r="157" spans="1:13" ht="25.5" x14ac:dyDescent="0.2">
      <c r="A157" s="73" t="s">
        <v>986</v>
      </c>
      <c r="B157" s="73">
        <v>92084066</v>
      </c>
      <c r="C157" s="279" t="s">
        <v>987</v>
      </c>
      <c r="D157" s="272">
        <v>20103</v>
      </c>
      <c r="E157" s="259">
        <v>145</v>
      </c>
      <c r="F157" s="268" t="s">
        <v>22</v>
      </c>
      <c r="G157" s="260" t="s">
        <v>988</v>
      </c>
      <c r="H157" s="261" t="s">
        <v>985</v>
      </c>
      <c r="I157" s="262">
        <v>30</v>
      </c>
      <c r="J157" s="263">
        <v>3411</v>
      </c>
      <c r="K157" s="264">
        <f t="shared" si="4"/>
        <v>102330</v>
      </c>
      <c r="L157" s="164" t="s">
        <v>85</v>
      </c>
      <c r="M157" s="120" t="s">
        <v>13</v>
      </c>
    </row>
    <row r="158" spans="1:13" ht="25.5" x14ac:dyDescent="0.2">
      <c r="A158" s="73" t="s">
        <v>989</v>
      </c>
      <c r="B158" s="73">
        <v>92084067</v>
      </c>
      <c r="C158" s="279" t="s">
        <v>990</v>
      </c>
      <c r="D158" s="272">
        <v>20103</v>
      </c>
      <c r="E158" s="259">
        <v>145</v>
      </c>
      <c r="F158" s="268" t="s">
        <v>22</v>
      </c>
      <c r="G158" s="260" t="s">
        <v>991</v>
      </c>
      <c r="H158" s="261" t="s">
        <v>985</v>
      </c>
      <c r="I158" s="262">
        <v>23</v>
      </c>
      <c r="J158" s="263">
        <v>4260</v>
      </c>
      <c r="K158" s="264">
        <f t="shared" si="4"/>
        <v>97980</v>
      </c>
      <c r="L158" s="164" t="s">
        <v>85</v>
      </c>
      <c r="M158" s="120" t="s">
        <v>13</v>
      </c>
    </row>
    <row r="159" spans="1:13" ht="25.5" x14ac:dyDescent="0.2">
      <c r="A159" s="73">
        <v>51204299</v>
      </c>
      <c r="B159" s="73">
        <v>92083150</v>
      </c>
      <c r="C159" s="279" t="s">
        <v>992</v>
      </c>
      <c r="D159" s="272">
        <v>20103</v>
      </c>
      <c r="E159" s="259">
        <v>145</v>
      </c>
      <c r="F159" s="268" t="s">
        <v>22</v>
      </c>
      <c r="G159" s="260" t="s">
        <v>993</v>
      </c>
      <c r="H159" s="261" t="s">
        <v>951</v>
      </c>
      <c r="I159" s="262">
        <v>1800</v>
      </c>
      <c r="J159" s="263">
        <v>34</v>
      </c>
      <c r="K159" s="264">
        <f t="shared" si="4"/>
        <v>61200</v>
      </c>
      <c r="L159" s="164" t="s">
        <v>85</v>
      </c>
      <c r="M159" s="120" t="s">
        <v>13</v>
      </c>
    </row>
    <row r="160" spans="1:13" ht="25.5" x14ac:dyDescent="0.2">
      <c r="A160" s="284">
        <v>10191509</v>
      </c>
      <c r="B160" s="73">
        <v>92083621</v>
      </c>
      <c r="C160" s="279" t="s">
        <v>994</v>
      </c>
      <c r="D160" s="272">
        <v>20103</v>
      </c>
      <c r="E160" s="259" t="s">
        <v>14</v>
      </c>
      <c r="F160" s="259">
        <v>100280</v>
      </c>
      <c r="G160" s="290" t="s">
        <v>995</v>
      </c>
      <c r="H160" s="261" t="s">
        <v>996</v>
      </c>
      <c r="I160" s="262">
        <v>12</v>
      </c>
      <c r="J160" s="263">
        <v>3122</v>
      </c>
      <c r="K160" s="264">
        <f t="shared" si="4"/>
        <v>37464</v>
      </c>
      <c r="L160" s="164" t="s">
        <v>85</v>
      </c>
      <c r="M160" s="120" t="s">
        <v>13</v>
      </c>
    </row>
    <row r="161" spans="1:13" ht="38.25" x14ac:dyDescent="0.2">
      <c r="A161" s="47">
        <v>50501804</v>
      </c>
      <c r="B161" s="47">
        <v>92086691</v>
      </c>
      <c r="C161" s="282" t="s">
        <v>997</v>
      </c>
      <c r="D161" s="272">
        <v>20103</v>
      </c>
      <c r="E161" s="259">
        <v>280</v>
      </c>
      <c r="F161" s="259" t="s">
        <v>930</v>
      </c>
      <c r="G161" s="291" t="s">
        <v>998</v>
      </c>
      <c r="H161" s="261" t="s">
        <v>999</v>
      </c>
      <c r="I161" s="262">
        <v>47</v>
      </c>
      <c r="J161" s="295">
        <v>6876</v>
      </c>
      <c r="K161" s="264">
        <f t="shared" si="4"/>
        <v>323172</v>
      </c>
      <c r="L161" s="164" t="s">
        <v>85</v>
      </c>
      <c r="M161" s="120" t="s">
        <v>13</v>
      </c>
    </row>
    <row r="162" spans="1:13" ht="25.5" x14ac:dyDescent="0.2">
      <c r="A162" s="73">
        <v>50501509</v>
      </c>
      <c r="B162" s="73">
        <v>92083500</v>
      </c>
      <c r="C162" s="278" t="s">
        <v>1000</v>
      </c>
      <c r="D162" s="272">
        <v>20103</v>
      </c>
      <c r="E162" s="259" t="s">
        <v>14</v>
      </c>
      <c r="F162" s="259" t="s">
        <v>1001</v>
      </c>
      <c r="G162" s="260" t="s">
        <v>1002</v>
      </c>
      <c r="H162" s="261" t="s">
        <v>928</v>
      </c>
      <c r="I162" s="262">
        <v>1000</v>
      </c>
      <c r="J162" s="295">
        <v>36</v>
      </c>
      <c r="K162" s="264">
        <f t="shared" si="4"/>
        <v>36000</v>
      </c>
      <c r="L162" s="164" t="s">
        <v>85</v>
      </c>
      <c r="M162" s="120" t="s">
        <v>13</v>
      </c>
    </row>
    <row r="163" spans="1:13" ht="25.5" x14ac:dyDescent="0.2">
      <c r="A163" s="73">
        <v>50501804</v>
      </c>
      <c r="B163" s="73">
        <v>92083499</v>
      </c>
      <c r="C163" s="279" t="s">
        <v>1003</v>
      </c>
      <c r="D163" s="272">
        <v>20103</v>
      </c>
      <c r="E163" s="259" t="s">
        <v>14</v>
      </c>
      <c r="F163" s="259" t="s">
        <v>1004</v>
      </c>
      <c r="G163" s="260" t="s">
        <v>1005</v>
      </c>
      <c r="H163" s="261" t="s">
        <v>951</v>
      </c>
      <c r="I163" s="262">
        <v>600</v>
      </c>
      <c r="J163" s="295">
        <v>41</v>
      </c>
      <c r="K163" s="264">
        <f t="shared" si="4"/>
        <v>24600</v>
      </c>
      <c r="L163" s="164" t="s">
        <v>85</v>
      </c>
      <c r="M163" s="120" t="s">
        <v>13</v>
      </c>
    </row>
    <row r="164" spans="1:13" ht="25.5" x14ac:dyDescent="0.2">
      <c r="A164" s="284">
        <v>51452802</v>
      </c>
      <c r="B164" s="73">
        <v>92084909</v>
      </c>
      <c r="C164" s="279" t="s">
        <v>945</v>
      </c>
      <c r="D164" s="272">
        <v>20103</v>
      </c>
      <c r="E164" s="259" t="s">
        <v>14</v>
      </c>
      <c r="F164" s="259" t="s">
        <v>1006</v>
      </c>
      <c r="G164" s="260" t="s">
        <v>1007</v>
      </c>
      <c r="H164" s="261" t="s">
        <v>951</v>
      </c>
      <c r="I164" s="296">
        <v>350</v>
      </c>
      <c r="J164" s="295">
        <v>194</v>
      </c>
      <c r="K164" s="264">
        <f t="shared" si="4"/>
        <v>67900</v>
      </c>
      <c r="L164" s="164" t="s">
        <v>85</v>
      </c>
      <c r="M164" s="120" t="s">
        <v>13</v>
      </c>
    </row>
    <row r="165" spans="1:13" ht="25.5" x14ac:dyDescent="0.2">
      <c r="A165" s="284">
        <v>51282916</v>
      </c>
      <c r="B165" s="73">
        <v>92085375</v>
      </c>
      <c r="C165" s="278" t="s">
        <v>1008</v>
      </c>
      <c r="D165" s="272">
        <v>20103</v>
      </c>
      <c r="E165" s="259" t="s">
        <v>14</v>
      </c>
      <c r="F165" s="259">
        <v>101150</v>
      </c>
      <c r="G165" s="273" t="s">
        <v>1009</v>
      </c>
      <c r="H165" s="274" t="s">
        <v>928</v>
      </c>
      <c r="I165" s="296">
        <v>600</v>
      </c>
      <c r="J165" s="297">
        <v>100</v>
      </c>
      <c r="K165" s="264">
        <f t="shared" si="4"/>
        <v>60000</v>
      </c>
      <c r="L165" s="164" t="s">
        <v>85</v>
      </c>
      <c r="M165" s="120" t="s">
        <v>13</v>
      </c>
    </row>
    <row r="166" spans="1:13" x14ac:dyDescent="0.2">
      <c r="A166" s="265">
        <v>51171630</v>
      </c>
      <c r="B166" s="124">
        <v>92084910</v>
      </c>
      <c r="C166" s="294" t="s">
        <v>1010</v>
      </c>
      <c r="D166" s="272">
        <v>20103</v>
      </c>
      <c r="E166" s="259" t="s">
        <v>14</v>
      </c>
      <c r="F166" s="259" t="s">
        <v>19</v>
      </c>
      <c r="G166" s="273" t="s">
        <v>1011</v>
      </c>
      <c r="H166" s="274" t="s">
        <v>916</v>
      </c>
      <c r="I166" s="296">
        <v>8</v>
      </c>
      <c r="J166" s="297">
        <v>3654</v>
      </c>
      <c r="K166" s="264">
        <f t="shared" si="4"/>
        <v>29232</v>
      </c>
      <c r="L166" s="164" t="s">
        <v>85</v>
      </c>
      <c r="M166" s="120" t="s">
        <v>13</v>
      </c>
    </row>
    <row r="167" spans="1:13" ht="25.5" x14ac:dyDescent="0.2">
      <c r="A167" s="284">
        <v>51284014</v>
      </c>
      <c r="B167" s="73">
        <v>92085377</v>
      </c>
      <c r="C167" s="298" t="s">
        <v>1012</v>
      </c>
      <c r="D167" s="272">
        <v>20103</v>
      </c>
      <c r="E167" s="259" t="s">
        <v>14</v>
      </c>
      <c r="F167" s="259">
        <v>100120</v>
      </c>
      <c r="G167" s="273" t="s">
        <v>1013</v>
      </c>
      <c r="H167" s="274" t="s">
        <v>928</v>
      </c>
      <c r="I167" s="296">
        <v>400</v>
      </c>
      <c r="J167" s="297">
        <v>52</v>
      </c>
      <c r="K167" s="264">
        <f t="shared" si="4"/>
        <v>20800</v>
      </c>
      <c r="L167" s="164" t="s">
        <v>85</v>
      </c>
      <c r="M167" s="120" t="s">
        <v>13</v>
      </c>
    </row>
    <row r="168" spans="1:13" ht="25.5" x14ac:dyDescent="0.2">
      <c r="A168" s="284">
        <v>51282916</v>
      </c>
      <c r="B168" s="73">
        <v>92085376</v>
      </c>
      <c r="C168" s="278" t="s">
        <v>1014</v>
      </c>
      <c r="D168" s="272">
        <v>20103</v>
      </c>
      <c r="E168" s="259" t="s">
        <v>14</v>
      </c>
      <c r="F168" s="259">
        <v>101150</v>
      </c>
      <c r="G168" s="273" t="s">
        <v>1015</v>
      </c>
      <c r="H168" s="274" t="s">
        <v>916</v>
      </c>
      <c r="I168" s="296">
        <v>2</v>
      </c>
      <c r="J168" s="297">
        <v>12070</v>
      </c>
      <c r="K168" s="264">
        <f t="shared" si="4"/>
        <v>24140</v>
      </c>
      <c r="L168" s="164" t="s">
        <v>85</v>
      </c>
      <c r="M168" s="120" t="s">
        <v>13</v>
      </c>
    </row>
    <row r="169" spans="1:13" x14ac:dyDescent="0.2">
      <c r="A169" s="257" t="s">
        <v>1016</v>
      </c>
      <c r="B169" s="257" t="s">
        <v>1017</v>
      </c>
      <c r="C169" s="293" t="s">
        <v>1018</v>
      </c>
      <c r="D169" s="253">
        <v>20104</v>
      </c>
      <c r="E169" s="259">
        <v>220</v>
      </c>
      <c r="F169" s="259" t="s">
        <v>687</v>
      </c>
      <c r="G169" s="260" t="s">
        <v>1019</v>
      </c>
      <c r="H169" s="261" t="s">
        <v>935</v>
      </c>
      <c r="I169" s="296">
        <v>95</v>
      </c>
      <c r="J169" s="297">
        <v>4227</v>
      </c>
      <c r="K169" s="264">
        <f t="shared" si="4"/>
        <v>401565</v>
      </c>
      <c r="L169" s="164" t="s">
        <v>85</v>
      </c>
      <c r="M169" s="120" t="s">
        <v>13</v>
      </c>
    </row>
    <row r="170" spans="1:13" x14ac:dyDescent="0.2">
      <c r="A170" s="257" t="s">
        <v>411</v>
      </c>
      <c r="B170" s="257" t="s">
        <v>1020</v>
      </c>
      <c r="C170" s="293" t="s">
        <v>1021</v>
      </c>
      <c r="D170" s="253">
        <v>20104</v>
      </c>
      <c r="E170" s="259" t="s">
        <v>312</v>
      </c>
      <c r="F170" s="259" t="s">
        <v>22</v>
      </c>
      <c r="G170" s="260" t="s">
        <v>1022</v>
      </c>
      <c r="H170" s="261" t="s">
        <v>935</v>
      </c>
      <c r="I170" s="299">
        <v>20</v>
      </c>
      <c r="J170" s="300">
        <v>4430</v>
      </c>
      <c r="K170" s="264">
        <f t="shared" si="4"/>
        <v>88600</v>
      </c>
      <c r="L170" s="164" t="s">
        <v>85</v>
      </c>
      <c r="M170" s="120" t="s">
        <v>13</v>
      </c>
    </row>
    <row r="171" spans="1:13" ht="25.5" x14ac:dyDescent="0.2">
      <c r="A171" s="76">
        <v>10171599</v>
      </c>
      <c r="B171" s="173">
        <v>92015294</v>
      </c>
      <c r="C171" s="269" t="s">
        <v>1023</v>
      </c>
      <c r="D171" s="253">
        <v>20199</v>
      </c>
      <c r="E171" s="259">
        <v>900</v>
      </c>
      <c r="F171" s="259" t="s">
        <v>1024</v>
      </c>
      <c r="G171" s="260" t="s">
        <v>1025</v>
      </c>
      <c r="H171" s="261" t="s">
        <v>1026</v>
      </c>
      <c r="I171" s="296">
        <v>5000</v>
      </c>
      <c r="J171" s="297">
        <v>50</v>
      </c>
      <c r="K171" s="264">
        <f t="shared" si="4"/>
        <v>250000</v>
      </c>
      <c r="L171" s="164" t="s">
        <v>85</v>
      </c>
      <c r="M171" s="120" t="s">
        <v>13</v>
      </c>
    </row>
    <row r="172" spans="1:13" x14ac:dyDescent="0.2">
      <c r="A172" s="76">
        <v>10171702</v>
      </c>
      <c r="B172" s="76">
        <v>92029074</v>
      </c>
      <c r="C172" s="253" t="s">
        <v>1027</v>
      </c>
      <c r="D172" s="253">
        <v>20199</v>
      </c>
      <c r="E172" s="259" t="s">
        <v>30</v>
      </c>
      <c r="F172" s="259" t="s">
        <v>22</v>
      </c>
      <c r="G172" s="260" t="s">
        <v>1028</v>
      </c>
      <c r="H172" s="261" t="s">
        <v>913</v>
      </c>
      <c r="I172" s="296">
        <v>1</v>
      </c>
      <c r="J172" s="295">
        <v>29668</v>
      </c>
      <c r="K172" s="264">
        <f t="shared" si="4"/>
        <v>29668</v>
      </c>
      <c r="L172" s="164" t="s">
        <v>85</v>
      </c>
      <c r="M172" s="120" t="s">
        <v>13</v>
      </c>
    </row>
    <row r="173" spans="1:13" x14ac:dyDescent="0.2">
      <c r="A173" s="76">
        <v>10171702</v>
      </c>
      <c r="B173" s="76">
        <v>92015111</v>
      </c>
      <c r="C173" s="301" t="s">
        <v>1029</v>
      </c>
      <c r="D173" s="253">
        <v>20199</v>
      </c>
      <c r="E173" s="259" t="s">
        <v>30</v>
      </c>
      <c r="F173" s="259" t="s">
        <v>646</v>
      </c>
      <c r="G173" s="291" t="s">
        <v>1030</v>
      </c>
      <c r="H173" s="261" t="s">
        <v>916</v>
      </c>
      <c r="I173" s="296">
        <v>4</v>
      </c>
      <c r="J173" s="295">
        <v>26154</v>
      </c>
      <c r="K173" s="264">
        <f t="shared" si="4"/>
        <v>104616</v>
      </c>
      <c r="L173" s="164" t="s">
        <v>85</v>
      </c>
      <c r="M173" s="120" t="s">
        <v>13</v>
      </c>
    </row>
    <row r="174" spans="1:13" ht="25.5" x14ac:dyDescent="0.2">
      <c r="A174" s="76">
        <v>10171702</v>
      </c>
      <c r="B174" s="76">
        <v>92015117</v>
      </c>
      <c r="C174" s="302" t="s">
        <v>1031</v>
      </c>
      <c r="D174" s="253">
        <v>20199</v>
      </c>
      <c r="E174" s="259" t="s">
        <v>30</v>
      </c>
      <c r="F174" s="259" t="s">
        <v>1032</v>
      </c>
      <c r="G174" s="260" t="s">
        <v>1033</v>
      </c>
      <c r="H174" s="261" t="s">
        <v>913</v>
      </c>
      <c r="I174" s="296">
        <v>16</v>
      </c>
      <c r="J174" s="295">
        <v>7673</v>
      </c>
      <c r="K174" s="264">
        <f t="shared" si="4"/>
        <v>122768</v>
      </c>
      <c r="L174" s="164" t="s">
        <v>85</v>
      </c>
      <c r="M174" s="120" t="s">
        <v>13</v>
      </c>
    </row>
    <row r="175" spans="1:13" ht="25.5" x14ac:dyDescent="0.2">
      <c r="A175" s="76">
        <v>10171702</v>
      </c>
      <c r="B175" s="173">
        <v>92079038</v>
      </c>
      <c r="C175" s="303" t="s">
        <v>1034</v>
      </c>
      <c r="D175" s="253">
        <v>20199</v>
      </c>
      <c r="E175" s="259" t="s">
        <v>30</v>
      </c>
      <c r="F175" s="259" t="s">
        <v>22</v>
      </c>
      <c r="G175" s="273" t="s">
        <v>1035</v>
      </c>
      <c r="H175" s="274" t="s">
        <v>1036</v>
      </c>
      <c r="I175" s="262">
        <v>8</v>
      </c>
      <c r="J175" s="295">
        <v>3530</v>
      </c>
      <c r="K175" s="264">
        <f t="shared" si="4"/>
        <v>28240</v>
      </c>
      <c r="L175" s="164" t="s">
        <v>85</v>
      </c>
      <c r="M175" s="120" t="s">
        <v>13</v>
      </c>
    </row>
    <row r="176" spans="1:13" ht="25.5" x14ac:dyDescent="0.2">
      <c r="A176" s="76">
        <v>10171702</v>
      </c>
      <c r="B176" s="76">
        <v>92080176</v>
      </c>
      <c r="C176" s="304" t="s">
        <v>1037</v>
      </c>
      <c r="D176" s="253">
        <v>20199</v>
      </c>
      <c r="E176" s="259" t="s">
        <v>30</v>
      </c>
      <c r="F176" s="259" t="s">
        <v>22</v>
      </c>
      <c r="G176" s="273" t="s">
        <v>1038</v>
      </c>
      <c r="H176" s="274" t="s">
        <v>1036</v>
      </c>
      <c r="I176" s="262">
        <v>8</v>
      </c>
      <c r="J176" s="295">
        <v>3530</v>
      </c>
      <c r="K176" s="264">
        <f>J176*I176</f>
        <v>28240</v>
      </c>
      <c r="L176" s="164" t="s">
        <v>85</v>
      </c>
      <c r="M176" s="120" t="s">
        <v>13</v>
      </c>
    </row>
    <row r="177" spans="1:13" ht="25.5" x14ac:dyDescent="0.2">
      <c r="A177" s="76">
        <v>10171702</v>
      </c>
      <c r="B177" s="76">
        <v>92079028</v>
      </c>
      <c r="C177" s="304" t="s">
        <v>1039</v>
      </c>
      <c r="D177" s="253">
        <v>20199</v>
      </c>
      <c r="E177" s="259" t="s">
        <v>30</v>
      </c>
      <c r="F177" s="259" t="s">
        <v>22</v>
      </c>
      <c r="G177" s="273" t="s">
        <v>1040</v>
      </c>
      <c r="H177" s="274" t="s">
        <v>1036</v>
      </c>
      <c r="I177" s="262">
        <v>8</v>
      </c>
      <c r="J177" s="295">
        <v>3530</v>
      </c>
      <c r="K177" s="264">
        <f>J177*I177</f>
        <v>28240</v>
      </c>
      <c r="L177" s="164" t="s">
        <v>85</v>
      </c>
      <c r="M177" s="120" t="s">
        <v>13</v>
      </c>
    </row>
    <row r="178" spans="1:13" ht="25.5" x14ac:dyDescent="0.2">
      <c r="A178" s="76">
        <v>10171702</v>
      </c>
      <c r="B178" s="76">
        <v>92079619</v>
      </c>
      <c r="C178" s="304" t="s">
        <v>1041</v>
      </c>
      <c r="D178" s="253">
        <v>20199</v>
      </c>
      <c r="E178" s="259" t="s">
        <v>30</v>
      </c>
      <c r="F178" s="259" t="s">
        <v>1042</v>
      </c>
      <c r="G178" s="273" t="s">
        <v>1043</v>
      </c>
      <c r="H178" s="274" t="s">
        <v>913</v>
      </c>
      <c r="I178" s="262">
        <v>3</v>
      </c>
      <c r="J178" s="295">
        <v>23974</v>
      </c>
      <c r="K178" s="264">
        <f t="shared" si="4"/>
        <v>71922</v>
      </c>
      <c r="L178" s="164" t="s">
        <v>85</v>
      </c>
      <c r="M178" s="120" t="s">
        <v>13</v>
      </c>
    </row>
    <row r="179" spans="1:13" ht="25.5" x14ac:dyDescent="0.2">
      <c r="A179" s="76">
        <v>10171702</v>
      </c>
      <c r="B179" s="76">
        <v>92080178</v>
      </c>
      <c r="C179" s="304" t="s">
        <v>1044</v>
      </c>
      <c r="D179" s="253">
        <v>20199</v>
      </c>
      <c r="E179" s="259" t="s">
        <v>30</v>
      </c>
      <c r="F179" s="259" t="s">
        <v>29</v>
      </c>
      <c r="G179" s="273" t="s">
        <v>1045</v>
      </c>
      <c r="H179" s="274" t="s">
        <v>913</v>
      </c>
      <c r="I179" s="262">
        <v>33</v>
      </c>
      <c r="J179" s="295">
        <v>7951</v>
      </c>
      <c r="K179" s="264">
        <f t="shared" si="4"/>
        <v>262383</v>
      </c>
      <c r="L179" s="164" t="s">
        <v>85</v>
      </c>
      <c r="M179" s="120" t="s">
        <v>13</v>
      </c>
    </row>
    <row r="180" spans="1:13" x14ac:dyDescent="0.2">
      <c r="A180" s="76">
        <v>10171702</v>
      </c>
      <c r="B180" s="76">
        <v>92053762</v>
      </c>
      <c r="C180" s="305" t="s">
        <v>1046</v>
      </c>
      <c r="D180" s="253">
        <v>20199</v>
      </c>
      <c r="E180" s="259" t="s">
        <v>30</v>
      </c>
      <c r="F180" s="259" t="s">
        <v>31</v>
      </c>
      <c r="G180" s="260" t="s">
        <v>1047</v>
      </c>
      <c r="H180" s="274" t="s">
        <v>935</v>
      </c>
      <c r="I180" s="262">
        <v>21</v>
      </c>
      <c r="J180" s="295">
        <v>4719</v>
      </c>
      <c r="K180" s="264">
        <f>J180*I180</f>
        <v>99099</v>
      </c>
      <c r="L180" s="164" t="s">
        <v>85</v>
      </c>
      <c r="M180" s="120" t="s">
        <v>13</v>
      </c>
    </row>
    <row r="181" spans="1:13" ht="38.25" x14ac:dyDescent="0.2">
      <c r="A181" s="76">
        <v>10171702</v>
      </c>
      <c r="B181" s="76">
        <v>92080180</v>
      </c>
      <c r="C181" s="306" t="s">
        <v>1048</v>
      </c>
      <c r="D181" s="253">
        <v>20199</v>
      </c>
      <c r="E181" s="259" t="s">
        <v>30</v>
      </c>
      <c r="F181" s="259" t="s">
        <v>1049</v>
      </c>
      <c r="G181" s="273" t="s">
        <v>1050</v>
      </c>
      <c r="H181" s="274" t="s">
        <v>913</v>
      </c>
      <c r="I181" s="307">
        <v>16</v>
      </c>
      <c r="J181" s="295">
        <v>37000</v>
      </c>
      <c r="K181" s="264">
        <f>I181*J181</f>
        <v>592000</v>
      </c>
      <c r="L181" s="164" t="s">
        <v>85</v>
      </c>
      <c r="M181" s="120" t="s">
        <v>13</v>
      </c>
    </row>
    <row r="182" spans="1:13" x14ac:dyDescent="0.2">
      <c r="A182" s="76">
        <v>10171702</v>
      </c>
      <c r="B182" s="76">
        <v>92015251</v>
      </c>
      <c r="C182" s="304" t="s">
        <v>1051</v>
      </c>
      <c r="D182" s="253">
        <v>20199</v>
      </c>
      <c r="E182" s="259" t="s">
        <v>30</v>
      </c>
      <c r="F182" s="259" t="s">
        <v>1052</v>
      </c>
      <c r="G182" s="273" t="s">
        <v>1053</v>
      </c>
      <c r="H182" s="274" t="s">
        <v>913</v>
      </c>
      <c r="I182" s="307">
        <v>19</v>
      </c>
      <c r="J182" s="295">
        <v>8054</v>
      </c>
      <c r="K182" s="264">
        <f>I182*J182</f>
        <v>153026</v>
      </c>
      <c r="L182" s="164" t="s">
        <v>85</v>
      </c>
      <c r="M182" s="120" t="s">
        <v>13</v>
      </c>
    </row>
    <row r="183" spans="1:13" ht="25.5" x14ac:dyDescent="0.2">
      <c r="A183" s="76">
        <v>10171702</v>
      </c>
      <c r="B183" s="76">
        <v>92079028</v>
      </c>
      <c r="C183" s="304" t="s">
        <v>1054</v>
      </c>
      <c r="D183" s="253">
        <v>20199</v>
      </c>
      <c r="E183" s="259" t="s">
        <v>30</v>
      </c>
      <c r="F183" s="259" t="s">
        <v>592</v>
      </c>
      <c r="G183" s="260" t="s">
        <v>1055</v>
      </c>
      <c r="H183" s="274" t="s">
        <v>913</v>
      </c>
      <c r="I183" s="307">
        <v>14</v>
      </c>
      <c r="J183" s="295">
        <v>9034</v>
      </c>
      <c r="K183" s="264">
        <f>I183*J183</f>
        <v>126476</v>
      </c>
      <c r="L183" s="164" t="s">
        <v>85</v>
      </c>
      <c r="M183" s="120" t="s">
        <v>13</v>
      </c>
    </row>
    <row r="184" spans="1:13" ht="25.5" x14ac:dyDescent="0.2">
      <c r="A184" s="76">
        <v>10171702</v>
      </c>
      <c r="B184" s="76">
        <v>92077784</v>
      </c>
      <c r="C184" s="260" t="s">
        <v>1056</v>
      </c>
      <c r="D184" s="253">
        <v>20199</v>
      </c>
      <c r="E184" s="259" t="s">
        <v>30</v>
      </c>
      <c r="F184" s="259" t="s">
        <v>22</v>
      </c>
      <c r="G184" s="260" t="s">
        <v>1057</v>
      </c>
      <c r="H184" s="274" t="s">
        <v>913</v>
      </c>
      <c r="I184" s="262">
        <v>11</v>
      </c>
      <c r="J184" s="295">
        <v>5127</v>
      </c>
      <c r="K184" s="264">
        <f t="shared" ref="K184:K208" si="5">J184*I184</f>
        <v>56397</v>
      </c>
      <c r="L184" s="164" t="s">
        <v>85</v>
      </c>
      <c r="M184" s="120" t="s">
        <v>13</v>
      </c>
    </row>
    <row r="185" spans="1:13" ht="38.25" x14ac:dyDescent="0.2">
      <c r="A185" s="76">
        <v>10171702</v>
      </c>
      <c r="B185" s="76">
        <v>92079027</v>
      </c>
      <c r="C185" s="308" t="s">
        <v>1058</v>
      </c>
      <c r="D185" s="253">
        <v>20199</v>
      </c>
      <c r="E185" s="259" t="s">
        <v>30</v>
      </c>
      <c r="F185" s="259" t="s">
        <v>22</v>
      </c>
      <c r="G185" s="260" t="s">
        <v>1059</v>
      </c>
      <c r="H185" s="274" t="s">
        <v>916</v>
      </c>
      <c r="I185" s="262">
        <v>6</v>
      </c>
      <c r="J185" s="295">
        <v>23643</v>
      </c>
      <c r="K185" s="264">
        <f t="shared" si="5"/>
        <v>141858</v>
      </c>
      <c r="L185" s="164" t="s">
        <v>85</v>
      </c>
      <c r="M185" s="120" t="s">
        <v>13</v>
      </c>
    </row>
    <row r="186" spans="1:13" x14ac:dyDescent="0.2">
      <c r="A186" s="76">
        <v>10171702</v>
      </c>
      <c r="B186" s="76">
        <v>92015245</v>
      </c>
      <c r="C186" s="304" t="s">
        <v>1060</v>
      </c>
      <c r="D186" s="253">
        <v>20199</v>
      </c>
      <c r="E186" s="268" t="s">
        <v>30</v>
      </c>
      <c r="F186" s="259" t="s">
        <v>22</v>
      </c>
      <c r="G186" s="260" t="s">
        <v>1061</v>
      </c>
      <c r="H186" s="274" t="s">
        <v>913</v>
      </c>
      <c r="I186" s="262">
        <v>5</v>
      </c>
      <c r="J186" s="295">
        <v>9038</v>
      </c>
      <c r="K186" s="264">
        <f t="shared" si="5"/>
        <v>45190</v>
      </c>
      <c r="L186" s="164" t="s">
        <v>85</v>
      </c>
      <c r="M186" s="120" t="s">
        <v>13</v>
      </c>
    </row>
    <row r="187" spans="1:13" ht="25.5" x14ac:dyDescent="0.2">
      <c r="A187" s="76">
        <v>10711502</v>
      </c>
      <c r="B187" s="173">
        <v>92080003</v>
      </c>
      <c r="C187" s="304" t="s">
        <v>1062</v>
      </c>
      <c r="D187" s="253">
        <v>20199</v>
      </c>
      <c r="E187" s="268" t="s">
        <v>16</v>
      </c>
      <c r="F187" s="259" t="s">
        <v>922</v>
      </c>
      <c r="G187" s="260" t="s">
        <v>1063</v>
      </c>
      <c r="H187" s="274" t="s">
        <v>916</v>
      </c>
      <c r="I187" s="262">
        <v>8</v>
      </c>
      <c r="J187" s="295">
        <v>10871</v>
      </c>
      <c r="K187" s="264">
        <f t="shared" si="5"/>
        <v>86968</v>
      </c>
      <c r="L187" s="164" t="s">
        <v>85</v>
      </c>
      <c r="M187" s="120" t="s">
        <v>13</v>
      </c>
    </row>
    <row r="188" spans="1:13" ht="25.5" x14ac:dyDescent="0.2">
      <c r="A188" s="76">
        <v>10171702</v>
      </c>
      <c r="B188" s="76">
        <v>92080138</v>
      </c>
      <c r="C188" s="304" t="s">
        <v>1064</v>
      </c>
      <c r="D188" s="253">
        <v>20199</v>
      </c>
      <c r="E188" s="259" t="s">
        <v>30</v>
      </c>
      <c r="F188" s="259" t="s">
        <v>22</v>
      </c>
      <c r="G188" s="260" t="s">
        <v>1065</v>
      </c>
      <c r="H188" s="274" t="s">
        <v>913</v>
      </c>
      <c r="I188" s="262">
        <v>7</v>
      </c>
      <c r="J188" s="295">
        <v>5954</v>
      </c>
      <c r="K188" s="264">
        <f t="shared" si="5"/>
        <v>41678</v>
      </c>
      <c r="L188" s="164" t="s">
        <v>85</v>
      </c>
      <c r="M188" s="120" t="s">
        <v>13</v>
      </c>
    </row>
    <row r="189" spans="1:13" ht="25.5" x14ac:dyDescent="0.2">
      <c r="A189" s="76">
        <v>10171702</v>
      </c>
      <c r="B189" s="76">
        <v>92080175</v>
      </c>
      <c r="C189" s="304" t="s">
        <v>1066</v>
      </c>
      <c r="D189" s="253">
        <v>20199</v>
      </c>
      <c r="E189" s="259" t="s">
        <v>30</v>
      </c>
      <c r="F189" s="259" t="s">
        <v>22</v>
      </c>
      <c r="G189" s="260" t="s">
        <v>1067</v>
      </c>
      <c r="H189" s="274" t="s">
        <v>913</v>
      </c>
      <c r="I189" s="262">
        <v>11</v>
      </c>
      <c r="J189" s="295">
        <v>25765</v>
      </c>
      <c r="K189" s="264">
        <f t="shared" si="5"/>
        <v>283415</v>
      </c>
      <c r="L189" s="164" t="s">
        <v>85</v>
      </c>
      <c r="M189" s="120" t="s">
        <v>13</v>
      </c>
    </row>
    <row r="190" spans="1:13" x14ac:dyDescent="0.2">
      <c r="A190" s="257" t="s">
        <v>1068</v>
      </c>
      <c r="B190" s="257" t="s">
        <v>1069</v>
      </c>
      <c r="C190" s="293" t="s">
        <v>1070</v>
      </c>
      <c r="D190" s="253">
        <v>20199</v>
      </c>
      <c r="E190" s="259" t="s">
        <v>228</v>
      </c>
      <c r="F190" s="259" t="s">
        <v>604</v>
      </c>
      <c r="G190" s="260" t="s">
        <v>1071</v>
      </c>
      <c r="H190" s="261" t="s">
        <v>1072</v>
      </c>
      <c r="I190" s="262">
        <v>1000</v>
      </c>
      <c r="J190" s="309">
        <v>85</v>
      </c>
      <c r="K190" s="264">
        <f t="shared" si="5"/>
        <v>85000</v>
      </c>
      <c r="L190" s="164" t="s">
        <v>85</v>
      </c>
      <c r="M190" s="120" t="s">
        <v>13</v>
      </c>
    </row>
    <row r="191" spans="1:13" ht="25.5" x14ac:dyDescent="0.2">
      <c r="A191" s="76">
        <v>10171701</v>
      </c>
      <c r="B191" s="76">
        <v>92080249</v>
      </c>
      <c r="C191" s="269" t="s">
        <v>1073</v>
      </c>
      <c r="D191" s="253">
        <v>20199</v>
      </c>
      <c r="E191" s="259" t="s">
        <v>32</v>
      </c>
      <c r="F191" s="259" t="s">
        <v>153</v>
      </c>
      <c r="G191" s="310" t="s">
        <v>1074</v>
      </c>
      <c r="H191" s="261" t="s">
        <v>999</v>
      </c>
      <c r="I191" s="262">
        <v>4</v>
      </c>
      <c r="J191" s="309">
        <v>14465</v>
      </c>
      <c r="K191" s="264">
        <f>J191*I191</f>
        <v>57860</v>
      </c>
      <c r="L191" s="164" t="s">
        <v>85</v>
      </c>
      <c r="M191" s="120" t="s">
        <v>13</v>
      </c>
    </row>
    <row r="192" spans="1:13" ht="25.5" x14ac:dyDescent="0.2">
      <c r="A192" s="76">
        <v>10171701</v>
      </c>
      <c r="B192" s="76">
        <v>92079989</v>
      </c>
      <c r="C192" s="269" t="s">
        <v>1075</v>
      </c>
      <c r="D192" s="253">
        <v>20199</v>
      </c>
      <c r="E192" s="259" t="s">
        <v>32</v>
      </c>
      <c r="F192" s="259" t="s">
        <v>153</v>
      </c>
      <c r="G192" s="260" t="s">
        <v>1076</v>
      </c>
      <c r="H192" s="261" t="s">
        <v>999</v>
      </c>
      <c r="I192" s="262">
        <v>4</v>
      </c>
      <c r="J192" s="309">
        <v>14465</v>
      </c>
      <c r="K192" s="264">
        <f t="shared" si="5"/>
        <v>57860</v>
      </c>
      <c r="L192" s="164" t="s">
        <v>85</v>
      </c>
      <c r="M192" s="120" t="s">
        <v>13</v>
      </c>
    </row>
    <row r="193" spans="1:13" ht="25.5" x14ac:dyDescent="0.2">
      <c r="A193" s="76">
        <v>10171701</v>
      </c>
      <c r="B193" s="76">
        <v>92079990</v>
      </c>
      <c r="C193" s="311" t="s">
        <v>1077</v>
      </c>
      <c r="D193" s="253">
        <v>20200</v>
      </c>
      <c r="E193" s="259" t="s">
        <v>32</v>
      </c>
      <c r="F193" s="259" t="s">
        <v>22</v>
      </c>
      <c r="G193" s="260" t="s">
        <v>1078</v>
      </c>
      <c r="H193" s="261" t="s">
        <v>916</v>
      </c>
      <c r="I193" s="262">
        <v>8</v>
      </c>
      <c r="J193" s="309">
        <v>4597</v>
      </c>
      <c r="K193" s="264">
        <f t="shared" si="5"/>
        <v>36776</v>
      </c>
      <c r="L193" s="164" t="s">
        <v>85</v>
      </c>
      <c r="M193" s="120" t="s">
        <v>13</v>
      </c>
    </row>
    <row r="194" spans="1:13" ht="25.5" x14ac:dyDescent="0.2">
      <c r="A194" s="76">
        <v>10171701</v>
      </c>
      <c r="B194" s="76">
        <v>92080181</v>
      </c>
      <c r="C194" s="269" t="s">
        <v>1079</v>
      </c>
      <c r="D194" s="253">
        <v>20201</v>
      </c>
      <c r="E194" s="259" t="s">
        <v>32</v>
      </c>
      <c r="F194" s="259" t="s">
        <v>22</v>
      </c>
      <c r="G194" s="260" t="s">
        <v>1080</v>
      </c>
      <c r="H194" s="261" t="s">
        <v>913</v>
      </c>
      <c r="I194" s="262">
        <v>3</v>
      </c>
      <c r="J194" s="309">
        <v>13594</v>
      </c>
      <c r="K194" s="264">
        <f t="shared" si="5"/>
        <v>40782</v>
      </c>
      <c r="L194" s="164" t="s">
        <v>85</v>
      </c>
      <c r="M194" s="120" t="s">
        <v>13</v>
      </c>
    </row>
    <row r="195" spans="1:13" ht="25.5" x14ac:dyDescent="0.2">
      <c r="A195" s="76">
        <v>10171701</v>
      </c>
      <c r="B195" s="76">
        <v>92051361</v>
      </c>
      <c r="C195" s="306" t="s">
        <v>1081</v>
      </c>
      <c r="D195" s="253">
        <v>20199</v>
      </c>
      <c r="E195" s="259" t="s">
        <v>32</v>
      </c>
      <c r="F195" s="259" t="s">
        <v>153</v>
      </c>
      <c r="G195" s="260" t="s">
        <v>1082</v>
      </c>
      <c r="H195" s="261" t="s">
        <v>935</v>
      </c>
      <c r="I195" s="262">
        <v>60</v>
      </c>
      <c r="J195" s="309">
        <v>5187</v>
      </c>
      <c r="K195" s="264">
        <f t="shared" si="5"/>
        <v>311220</v>
      </c>
      <c r="L195" s="164" t="s">
        <v>85</v>
      </c>
      <c r="M195" s="120" t="s">
        <v>13</v>
      </c>
    </row>
    <row r="196" spans="1:13" x14ac:dyDescent="0.2">
      <c r="A196" s="76">
        <v>10171701</v>
      </c>
      <c r="B196" s="76">
        <v>92028981</v>
      </c>
      <c r="C196" s="269" t="s">
        <v>1083</v>
      </c>
      <c r="D196" s="253">
        <v>20199</v>
      </c>
      <c r="E196" s="259" t="s">
        <v>32</v>
      </c>
      <c r="F196" s="259" t="s">
        <v>29</v>
      </c>
      <c r="G196" s="260" t="s">
        <v>1084</v>
      </c>
      <c r="H196" s="261" t="s">
        <v>916</v>
      </c>
      <c r="I196" s="262">
        <v>2</v>
      </c>
      <c r="J196" s="309">
        <v>8910</v>
      </c>
      <c r="K196" s="264">
        <f t="shared" si="5"/>
        <v>17820</v>
      </c>
      <c r="L196" s="164" t="s">
        <v>85</v>
      </c>
      <c r="M196" s="120" t="s">
        <v>13</v>
      </c>
    </row>
    <row r="197" spans="1:13" ht="25.5" x14ac:dyDescent="0.2">
      <c r="A197" s="76">
        <v>10171701</v>
      </c>
      <c r="B197" s="76">
        <v>92028982</v>
      </c>
      <c r="C197" s="306" t="s">
        <v>1085</v>
      </c>
      <c r="D197" s="253">
        <v>20199</v>
      </c>
      <c r="E197" s="259" t="s">
        <v>32</v>
      </c>
      <c r="F197" s="259" t="s">
        <v>598</v>
      </c>
      <c r="G197" s="260" t="s">
        <v>1086</v>
      </c>
      <c r="H197" s="261" t="s">
        <v>916</v>
      </c>
      <c r="I197" s="262">
        <v>166</v>
      </c>
      <c r="J197" s="309">
        <v>3142</v>
      </c>
      <c r="K197" s="264">
        <f t="shared" si="5"/>
        <v>521572</v>
      </c>
      <c r="L197" s="164" t="s">
        <v>85</v>
      </c>
      <c r="M197" s="120" t="s">
        <v>13</v>
      </c>
    </row>
    <row r="198" spans="1:13" ht="25.5" x14ac:dyDescent="0.2">
      <c r="A198" s="76">
        <v>10171701</v>
      </c>
      <c r="B198" s="76">
        <v>92015256</v>
      </c>
      <c r="C198" s="311" t="s">
        <v>1087</v>
      </c>
      <c r="D198" s="253">
        <v>20199</v>
      </c>
      <c r="E198" s="259" t="s">
        <v>32</v>
      </c>
      <c r="F198" s="259" t="s">
        <v>1088</v>
      </c>
      <c r="G198" s="290" t="s">
        <v>1089</v>
      </c>
      <c r="H198" s="261" t="s">
        <v>916</v>
      </c>
      <c r="I198" s="262">
        <v>122</v>
      </c>
      <c r="J198" s="309">
        <v>2603</v>
      </c>
      <c r="K198" s="264">
        <f t="shared" si="5"/>
        <v>317566</v>
      </c>
      <c r="L198" s="164" t="s">
        <v>85</v>
      </c>
      <c r="M198" s="120" t="s">
        <v>13</v>
      </c>
    </row>
    <row r="199" spans="1:13" ht="38.25" x14ac:dyDescent="0.2">
      <c r="A199" s="76">
        <v>10171701</v>
      </c>
      <c r="B199" s="76">
        <v>92079992</v>
      </c>
      <c r="C199" s="303" t="s">
        <v>1090</v>
      </c>
      <c r="D199" s="253">
        <v>20199</v>
      </c>
      <c r="E199" s="259" t="s">
        <v>32</v>
      </c>
      <c r="F199" s="259" t="s">
        <v>1091</v>
      </c>
      <c r="G199" s="290" t="s">
        <v>1092</v>
      </c>
      <c r="H199" s="261" t="s">
        <v>916</v>
      </c>
      <c r="I199" s="262">
        <v>17</v>
      </c>
      <c r="J199" s="309">
        <v>12866</v>
      </c>
      <c r="K199" s="264">
        <f t="shared" si="5"/>
        <v>218722</v>
      </c>
      <c r="L199" s="164" t="s">
        <v>85</v>
      </c>
      <c r="M199" s="120" t="s">
        <v>13</v>
      </c>
    </row>
    <row r="200" spans="1:13" ht="25.5" x14ac:dyDescent="0.2">
      <c r="A200" s="76">
        <v>10171605</v>
      </c>
      <c r="B200" s="76">
        <v>92077050</v>
      </c>
      <c r="C200" s="304" t="s">
        <v>1093</v>
      </c>
      <c r="D200" s="253">
        <v>20199</v>
      </c>
      <c r="E200" s="259" t="s">
        <v>215</v>
      </c>
      <c r="F200" s="259" t="s">
        <v>1094</v>
      </c>
      <c r="G200" s="290" t="s">
        <v>1095</v>
      </c>
      <c r="H200" s="261" t="s">
        <v>913</v>
      </c>
      <c r="I200" s="262">
        <v>7650</v>
      </c>
      <c r="J200" s="309">
        <v>330</v>
      </c>
      <c r="K200" s="264">
        <f t="shared" si="5"/>
        <v>2524500</v>
      </c>
      <c r="L200" s="164" t="s">
        <v>85</v>
      </c>
      <c r="M200" s="120" t="s">
        <v>13</v>
      </c>
    </row>
    <row r="201" spans="1:13" ht="25.5" x14ac:dyDescent="0.2">
      <c r="A201" s="76">
        <v>10171605</v>
      </c>
      <c r="B201" s="76">
        <v>92079571</v>
      </c>
      <c r="C201" s="306" t="s">
        <v>1096</v>
      </c>
      <c r="D201" s="253">
        <v>20199</v>
      </c>
      <c r="E201" s="259" t="s">
        <v>215</v>
      </c>
      <c r="F201" s="259" t="s">
        <v>1097</v>
      </c>
      <c r="G201" s="273" t="s">
        <v>1098</v>
      </c>
      <c r="H201" s="274" t="s">
        <v>935</v>
      </c>
      <c r="I201" s="262">
        <v>104</v>
      </c>
      <c r="J201" s="309">
        <v>3171</v>
      </c>
      <c r="K201" s="264">
        <f t="shared" si="5"/>
        <v>329784</v>
      </c>
      <c r="L201" s="164" t="s">
        <v>85</v>
      </c>
      <c r="M201" s="120" t="s">
        <v>13</v>
      </c>
    </row>
    <row r="202" spans="1:13" ht="25.5" x14ac:dyDescent="0.2">
      <c r="A202" s="76">
        <v>10171599</v>
      </c>
      <c r="B202" s="76">
        <v>92015287</v>
      </c>
      <c r="C202" s="306" t="s">
        <v>1099</v>
      </c>
      <c r="D202" s="253">
        <v>20199</v>
      </c>
      <c r="E202" s="259" t="s">
        <v>215</v>
      </c>
      <c r="F202" s="268" t="s">
        <v>1100</v>
      </c>
      <c r="G202" s="260" t="s">
        <v>1101</v>
      </c>
      <c r="H202" s="274" t="s">
        <v>913</v>
      </c>
      <c r="I202" s="262">
        <v>4635</v>
      </c>
      <c r="J202" s="309">
        <v>351</v>
      </c>
      <c r="K202" s="264">
        <f t="shared" si="5"/>
        <v>1626885</v>
      </c>
      <c r="L202" s="164" t="s">
        <v>85</v>
      </c>
      <c r="M202" s="120" t="s">
        <v>13</v>
      </c>
    </row>
    <row r="203" spans="1:13" x14ac:dyDescent="0.2">
      <c r="A203" s="276" t="s">
        <v>1102</v>
      </c>
      <c r="B203" s="276" t="s">
        <v>1103</v>
      </c>
      <c r="C203" s="312" t="s">
        <v>1104</v>
      </c>
      <c r="D203" s="253">
        <v>20199</v>
      </c>
      <c r="E203" s="259" t="s">
        <v>215</v>
      </c>
      <c r="F203" s="268" t="s">
        <v>592</v>
      </c>
      <c r="G203" s="273" t="s">
        <v>1105</v>
      </c>
      <c r="H203" s="274" t="s">
        <v>916</v>
      </c>
      <c r="I203" s="262">
        <v>22</v>
      </c>
      <c r="J203" s="309">
        <v>7248</v>
      </c>
      <c r="K203" s="264">
        <f t="shared" si="5"/>
        <v>159456</v>
      </c>
      <c r="L203" s="164" t="s">
        <v>85</v>
      </c>
      <c r="M203" s="120" t="s">
        <v>13</v>
      </c>
    </row>
    <row r="204" spans="1:13" ht="25.5" x14ac:dyDescent="0.2">
      <c r="A204" s="76">
        <v>10171601</v>
      </c>
      <c r="B204" s="76">
        <v>92028998</v>
      </c>
      <c r="C204" s="304" t="s">
        <v>1106</v>
      </c>
      <c r="D204" s="253">
        <v>20199</v>
      </c>
      <c r="E204" s="259" t="s">
        <v>215</v>
      </c>
      <c r="F204" s="259" t="s">
        <v>1107</v>
      </c>
      <c r="G204" s="260" t="s">
        <v>1108</v>
      </c>
      <c r="H204" s="261" t="s">
        <v>913</v>
      </c>
      <c r="I204" s="262">
        <v>7830</v>
      </c>
      <c r="J204" s="309">
        <v>281</v>
      </c>
      <c r="K204" s="264">
        <f t="shared" si="5"/>
        <v>2200230</v>
      </c>
      <c r="L204" s="164" t="s">
        <v>85</v>
      </c>
      <c r="M204" s="120" t="s">
        <v>13</v>
      </c>
    </row>
    <row r="205" spans="1:13" ht="25.5" x14ac:dyDescent="0.2">
      <c r="A205" s="76">
        <v>10171698</v>
      </c>
      <c r="B205" s="76">
        <v>92079002</v>
      </c>
      <c r="C205" s="313" t="s">
        <v>1109</v>
      </c>
      <c r="D205" s="253">
        <v>20199</v>
      </c>
      <c r="E205" s="259" t="s">
        <v>215</v>
      </c>
      <c r="F205" s="259" t="s">
        <v>1110</v>
      </c>
      <c r="G205" s="260" t="s">
        <v>1111</v>
      </c>
      <c r="H205" s="261" t="s">
        <v>935</v>
      </c>
      <c r="I205" s="314">
        <v>12</v>
      </c>
      <c r="J205" s="309">
        <v>5871</v>
      </c>
      <c r="K205" s="264">
        <f t="shared" si="5"/>
        <v>70452</v>
      </c>
      <c r="L205" s="164" t="s">
        <v>85</v>
      </c>
      <c r="M205" s="120" t="s">
        <v>13</v>
      </c>
    </row>
    <row r="206" spans="1:13" x14ac:dyDescent="0.2">
      <c r="A206" s="76">
        <v>10171505</v>
      </c>
      <c r="B206" s="76">
        <v>92015270</v>
      </c>
      <c r="C206" s="313" t="s">
        <v>1112</v>
      </c>
      <c r="D206" s="253">
        <v>20199</v>
      </c>
      <c r="E206" s="259" t="s">
        <v>215</v>
      </c>
      <c r="F206" s="259" t="s">
        <v>1110</v>
      </c>
      <c r="G206" s="260" t="s">
        <v>1113</v>
      </c>
      <c r="H206" s="261" t="s">
        <v>935</v>
      </c>
      <c r="I206" s="314">
        <v>12</v>
      </c>
      <c r="J206" s="309">
        <v>5871</v>
      </c>
      <c r="K206" s="264">
        <f>J206*I206</f>
        <v>70452</v>
      </c>
      <c r="L206" s="164" t="s">
        <v>85</v>
      </c>
      <c r="M206" s="120" t="s">
        <v>13</v>
      </c>
    </row>
    <row r="207" spans="1:13" ht="25.5" x14ac:dyDescent="0.2">
      <c r="A207" s="76">
        <v>10171607</v>
      </c>
      <c r="B207" s="76">
        <v>92079617</v>
      </c>
      <c r="C207" s="315" t="s">
        <v>1114</v>
      </c>
      <c r="D207" s="253">
        <v>20199</v>
      </c>
      <c r="E207" s="259" t="s">
        <v>215</v>
      </c>
      <c r="F207" s="259" t="s">
        <v>168</v>
      </c>
      <c r="G207" s="260" t="s">
        <v>1115</v>
      </c>
      <c r="H207" s="261" t="s">
        <v>935</v>
      </c>
      <c r="I207" s="262">
        <v>12</v>
      </c>
      <c r="J207" s="309">
        <v>5871</v>
      </c>
      <c r="K207" s="264">
        <f t="shared" si="5"/>
        <v>70452</v>
      </c>
      <c r="L207" s="164" t="s">
        <v>85</v>
      </c>
      <c r="M207" s="120" t="s">
        <v>13</v>
      </c>
    </row>
    <row r="208" spans="1:13" ht="25.5" x14ac:dyDescent="0.2">
      <c r="A208" s="76">
        <v>10171505</v>
      </c>
      <c r="B208" s="76">
        <v>92015268</v>
      </c>
      <c r="C208" s="304" t="s">
        <v>1116</v>
      </c>
      <c r="D208" s="253">
        <v>20199</v>
      </c>
      <c r="E208" s="259" t="s">
        <v>215</v>
      </c>
      <c r="F208" s="259" t="s">
        <v>168</v>
      </c>
      <c r="G208" s="260" t="s">
        <v>1117</v>
      </c>
      <c r="H208" s="261" t="s">
        <v>999</v>
      </c>
      <c r="I208" s="262">
        <v>27</v>
      </c>
      <c r="J208" s="309">
        <v>3357</v>
      </c>
      <c r="K208" s="264">
        <f t="shared" si="5"/>
        <v>90639</v>
      </c>
      <c r="L208" s="164" t="s">
        <v>85</v>
      </c>
      <c r="M208" s="120" t="s">
        <v>13</v>
      </c>
    </row>
    <row r="209" spans="1:13" ht="25.5" x14ac:dyDescent="0.2">
      <c r="A209" s="76">
        <v>10171605</v>
      </c>
      <c r="B209" s="76">
        <v>92028959</v>
      </c>
      <c r="C209" s="306" t="s">
        <v>1118</v>
      </c>
      <c r="D209" s="253">
        <v>20199</v>
      </c>
      <c r="E209" s="259" t="s">
        <v>215</v>
      </c>
      <c r="F209" s="259" t="s">
        <v>1119</v>
      </c>
      <c r="G209" s="260" t="s">
        <v>1120</v>
      </c>
      <c r="H209" s="274" t="s">
        <v>913</v>
      </c>
      <c r="I209" s="307">
        <v>10665</v>
      </c>
      <c r="J209" s="309">
        <v>335</v>
      </c>
      <c r="K209" s="264">
        <f>I209*J209</f>
        <v>3572775</v>
      </c>
      <c r="L209" s="164" t="s">
        <v>85</v>
      </c>
      <c r="M209" s="120" t="s">
        <v>13</v>
      </c>
    </row>
    <row r="210" spans="1:13" ht="25.5" x14ac:dyDescent="0.2">
      <c r="A210" s="316">
        <v>10171602</v>
      </c>
      <c r="B210" s="173">
        <v>92080228</v>
      </c>
      <c r="C210" s="306" t="s">
        <v>1121</v>
      </c>
      <c r="D210" s="253">
        <v>20199</v>
      </c>
      <c r="E210" s="259" t="s">
        <v>16</v>
      </c>
      <c r="F210" s="259" t="s">
        <v>1122</v>
      </c>
      <c r="G210" s="260" t="s">
        <v>1123</v>
      </c>
      <c r="H210" s="274" t="s">
        <v>913</v>
      </c>
      <c r="I210" s="307">
        <v>242</v>
      </c>
      <c r="J210" s="309">
        <v>1500</v>
      </c>
      <c r="K210" s="264">
        <f>I210*J210</f>
        <v>363000</v>
      </c>
      <c r="L210" s="164" t="s">
        <v>85</v>
      </c>
      <c r="M210" s="120" t="s">
        <v>13</v>
      </c>
    </row>
    <row r="211" spans="1:13" x14ac:dyDescent="0.2">
      <c r="A211" s="257" t="s">
        <v>1124</v>
      </c>
      <c r="B211" s="257" t="s">
        <v>1125</v>
      </c>
      <c r="C211" s="258" t="s">
        <v>1126</v>
      </c>
      <c r="D211" s="253">
        <v>20199</v>
      </c>
      <c r="E211" s="259" t="s">
        <v>215</v>
      </c>
      <c r="F211" s="259" t="s">
        <v>168</v>
      </c>
      <c r="G211" s="260" t="s">
        <v>1127</v>
      </c>
      <c r="H211" s="274" t="s">
        <v>913</v>
      </c>
      <c r="I211" s="307">
        <v>360</v>
      </c>
      <c r="J211" s="309">
        <v>650</v>
      </c>
      <c r="K211" s="264">
        <f>I211*J211</f>
        <v>234000</v>
      </c>
      <c r="L211" s="164" t="s">
        <v>85</v>
      </c>
      <c r="M211" s="120" t="s">
        <v>13</v>
      </c>
    </row>
    <row r="212" spans="1:13" ht="25.5" x14ac:dyDescent="0.2">
      <c r="A212" s="76">
        <v>10171603</v>
      </c>
      <c r="B212" s="76">
        <v>92079542</v>
      </c>
      <c r="C212" s="306" t="s">
        <v>1128</v>
      </c>
      <c r="D212" s="253">
        <v>20199</v>
      </c>
      <c r="E212" s="259" t="s">
        <v>215</v>
      </c>
      <c r="F212" s="259" t="s">
        <v>168</v>
      </c>
      <c r="G212" s="260" t="s">
        <v>1129</v>
      </c>
      <c r="H212" s="274" t="s">
        <v>935</v>
      </c>
      <c r="I212" s="262">
        <v>14</v>
      </c>
      <c r="J212" s="295">
        <v>15639</v>
      </c>
      <c r="K212" s="264">
        <f t="shared" ref="K212:K220" si="6">J212*I212</f>
        <v>218946</v>
      </c>
      <c r="L212" s="164" t="s">
        <v>85</v>
      </c>
      <c r="M212" s="120" t="s">
        <v>13</v>
      </c>
    </row>
    <row r="213" spans="1:13" ht="25.5" x14ac:dyDescent="0.2">
      <c r="A213" s="76">
        <v>10171505</v>
      </c>
      <c r="B213" s="76">
        <v>92079539</v>
      </c>
      <c r="C213" s="278" t="s">
        <v>1130</v>
      </c>
      <c r="D213" s="253">
        <v>20199</v>
      </c>
      <c r="E213" s="259" t="s">
        <v>215</v>
      </c>
      <c r="F213" s="259" t="s">
        <v>168</v>
      </c>
      <c r="G213" s="290" t="s">
        <v>1131</v>
      </c>
      <c r="H213" s="261" t="s">
        <v>935</v>
      </c>
      <c r="I213" s="262">
        <v>25</v>
      </c>
      <c r="J213" s="295">
        <v>11168</v>
      </c>
      <c r="K213" s="264">
        <f t="shared" si="6"/>
        <v>279200</v>
      </c>
      <c r="L213" s="164" t="s">
        <v>85</v>
      </c>
      <c r="M213" s="120" t="s">
        <v>13</v>
      </c>
    </row>
    <row r="214" spans="1:13" ht="25.5" x14ac:dyDescent="0.2">
      <c r="A214" s="76">
        <v>10171505</v>
      </c>
      <c r="B214" s="76">
        <v>92080306</v>
      </c>
      <c r="C214" s="306" t="s">
        <v>1132</v>
      </c>
      <c r="D214" s="253">
        <v>20199</v>
      </c>
      <c r="E214" s="259" t="s">
        <v>215</v>
      </c>
      <c r="F214" s="259" t="s">
        <v>1133</v>
      </c>
      <c r="G214" s="291" t="s">
        <v>1134</v>
      </c>
      <c r="H214" s="261" t="s">
        <v>935</v>
      </c>
      <c r="I214" s="262">
        <v>244</v>
      </c>
      <c r="J214" s="295">
        <v>2062</v>
      </c>
      <c r="K214" s="264">
        <f t="shared" si="6"/>
        <v>503128</v>
      </c>
      <c r="L214" s="164" t="s">
        <v>85</v>
      </c>
      <c r="M214" s="120" t="s">
        <v>13</v>
      </c>
    </row>
    <row r="215" spans="1:13" ht="25.5" x14ac:dyDescent="0.2">
      <c r="A215" s="76">
        <v>10171505</v>
      </c>
      <c r="B215" s="76">
        <v>92080310</v>
      </c>
      <c r="C215" s="306" t="s">
        <v>1135</v>
      </c>
      <c r="D215" s="253">
        <v>20199</v>
      </c>
      <c r="E215" s="259" t="s">
        <v>215</v>
      </c>
      <c r="F215" s="259" t="s">
        <v>1136</v>
      </c>
      <c r="G215" s="260" t="s">
        <v>1137</v>
      </c>
      <c r="H215" s="261" t="s">
        <v>935</v>
      </c>
      <c r="I215" s="262">
        <v>118</v>
      </c>
      <c r="J215" s="295">
        <v>1968</v>
      </c>
      <c r="K215" s="264">
        <f t="shared" si="6"/>
        <v>232224</v>
      </c>
      <c r="L215" s="164" t="s">
        <v>85</v>
      </c>
      <c r="M215" s="120" t="s">
        <v>13</v>
      </c>
    </row>
    <row r="216" spans="1:13" ht="25.5" x14ac:dyDescent="0.2">
      <c r="A216" s="76">
        <v>10171505</v>
      </c>
      <c r="B216" s="76">
        <v>92080737</v>
      </c>
      <c r="C216" s="269" t="s">
        <v>1138</v>
      </c>
      <c r="D216" s="253">
        <v>20199</v>
      </c>
      <c r="E216" s="259" t="s">
        <v>215</v>
      </c>
      <c r="F216" s="259" t="s">
        <v>168</v>
      </c>
      <c r="G216" s="260" t="s">
        <v>1139</v>
      </c>
      <c r="H216" s="261" t="s">
        <v>916</v>
      </c>
      <c r="I216" s="262">
        <v>15</v>
      </c>
      <c r="J216" s="295">
        <v>15843</v>
      </c>
      <c r="K216" s="264">
        <f t="shared" si="6"/>
        <v>237645</v>
      </c>
      <c r="L216" s="164" t="s">
        <v>85</v>
      </c>
      <c r="M216" s="120" t="s">
        <v>13</v>
      </c>
    </row>
    <row r="217" spans="1:13" x14ac:dyDescent="0.2">
      <c r="A217" s="257" t="s">
        <v>1140</v>
      </c>
      <c r="B217" s="257" t="s">
        <v>1141</v>
      </c>
      <c r="C217" s="293" t="s">
        <v>1142</v>
      </c>
      <c r="D217" s="253">
        <v>20199</v>
      </c>
      <c r="E217" s="259">
        <v>900</v>
      </c>
      <c r="F217" s="259" t="s">
        <v>1143</v>
      </c>
      <c r="G217" s="260" t="s">
        <v>1144</v>
      </c>
      <c r="H217" s="261" t="s">
        <v>1145</v>
      </c>
      <c r="I217" s="262">
        <v>129</v>
      </c>
      <c r="J217" s="295">
        <v>7639</v>
      </c>
      <c r="K217" s="264">
        <f t="shared" si="6"/>
        <v>985431</v>
      </c>
      <c r="L217" s="164" t="s">
        <v>85</v>
      </c>
      <c r="M217" s="120" t="s">
        <v>13</v>
      </c>
    </row>
    <row r="218" spans="1:13" ht="25.5" x14ac:dyDescent="0.2">
      <c r="A218" s="76">
        <v>15101603</v>
      </c>
      <c r="B218" s="76">
        <v>92038979</v>
      </c>
      <c r="C218" s="306" t="s">
        <v>1146</v>
      </c>
      <c r="D218" s="253">
        <v>20199</v>
      </c>
      <c r="E218" s="259">
        <v>900</v>
      </c>
      <c r="F218" s="259" t="s">
        <v>1147</v>
      </c>
      <c r="G218" s="260" t="s">
        <v>1148</v>
      </c>
      <c r="H218" s="261" t="s">
        <v>913</v>
      </c>
      <c r="I218" s="262">
        <v>184</v>
      </c>
      <c r="J218" s="295">
        <v>925</v>
      </c>
      <c r="K218" s="264">
        <f t="shared" si="6"/>
        <v>170200</v>
      </c>
      <c r="L218" s="164" t="s">
        <v>85</v>
      </c>
      <c r="M218" s="120" t="s">
        <v>13</v>
      </c>
    </row>
    <row r="219" spans="1:13" ht="25.5" x14ac:dyDescent="0.2">
      <c r="A219" s="76">
        <v>10191509</v>
      </c>
      <c r="B219" s="76">
        <v>92010535</v>
      </c>
      <c r="C219" s="306" t="s">
        <v>1149</v>
      </c>
      <c r="D219" s="253">
        <v>20199</v>
      </c>
      <c r="E219" s="259">
        <v>900</v>
      </c>
      <c r="F219" s="259" t="s">
        <v>1150</v>
      </c>
      <c r="G219" s="260" t="s">
        <v>1151</v>
      </c>
      <c r="H219" s="261" t="s">
        <v>913</v>
      </c>
      <c r="I219" s="262">
        <v>23</v>
      </c>
      <c r="J219" s="295">
        <v>3185</v>
      </c>
      <c r="K219" s="264">
        <f t="shared" si="6"/>
        <v>73255</v>
      </c>
      <c r="L219" s="164" t="s">
        <v>85</v>
      </c>
      <c r="M219" s="120" t="s">
        <v>13</v>
      </c>
    </row>
    <row r="220" spans="1:13" ht="38.25" x14ac:dyDescent="0.2">
      <c r="A220" s="76">
        <v>10191506</v>
      </c>
      <c r="B220" s="76">
        <v>92079574</v>
      </c>
      <c r="C220" s="306" t="s">
        <v>1152</v>
      </c>
      <c r="D220" s="253">
        <v>20199</v>
      </c>
      <c r="E220" s="259" t="s">
        <v>33</v>
      </c>
      <c r="F220" s="259" t="s">
        <v>20</v>
      </c>
      <c r="G220" s="317" t="s">
        <v>1153</v>
      </c>
      <c r="H220" s="274" t="s">
        <v>1154</v>
      </c>
      <c r="I220" s="262">
        <v>2</v>
      </c>
      <c r="J220" s="309">
        <v>10860</v>
      </c>
      <c r="K220" s="264">
        <f t="shared" si="6"/>
        <v>21720</v>
      </c>
      <c r="L220" s="164" t="s">
        <v>85</v>
      </c>
      <c r="M220" s="120" t="s">
        <v>13</v>
      </c>
    </row>
    <row r="221" spans="1:13" ht="25.5" x14ac:dyDescent="0.2">
      <c r="A221" s="76">
        <v>10191512</v>
      </c>
      <c r="B221" s="173">
        <v>92079587</v>
      </c>
      <c r="C221" s="318" t="s">
        <v>1155</v>
      </c>
      <c r="D221" s="253">
        <v>20199</v>
      </c>
      <c r="E221" s="259" t="s">
        <v>33</v>
      </c>
      <c r="F221" s="259" t="s">
        <v>22</v>
      </c>
      <c r="G221" s="273" t="s">
        <v>1156</v>
      </c>
      <c r="H221" s="274" t="s">
        <v>916</v>
      </c>
      <c r="I221" s="307">
        <v>9</v>
      </c>
      <c r="J221" s="309">
        <v>12600</v>
      </c>
      <c r="K221" s="264">
        <f t="shared" ref="K221:K284" si="7">I221*J221</f>
        <v>113400</v>
      </c>
      <c r="L221" s="164" t="s">
        <v>85</v>
      </c>
      <c r="M221" s="120" t="s">
        <v>13</v>
      </c>
    </row>
    <row r="222" spans="1:13" ht="25.5" x14ac:dyDescent="0.2">
      <c r="A222" s="76">
        <v>10191509</v>
      </c>
      <c r="B222" s="76">
        <v>92079822</v>
      </c>
      <c r="C222" s="304" t="s">
        <v>1157</v>
      </c>
      <c r="D222" s="253">
        <v>20199</v>
      </c>
      <c r="E222" s="259">
        <v>200</v>
      </c>
      <c r="F222" s="259" t="s">
        <v>175</v>
      </c>
      <c r="G222" s="317" t="s">
        <v>1158</v>
      </c>
      <c r="H222" s="274" t="s">
        <v>913</v>
      </c>
      <c r="I222" s="296">
        <v>45</v>
      </c>
      <c r="J222" s="297">
        <v>3451</v>
      </c>
      <c r="K222" s="264">
        <f t="shared" si="7"/>
        <v>155295</v>
      </c>
      <c r="L222" s="164" t="s">
        <v>85</v>
      </c>
      <c r="M222" s="120" t="s">
        <v>13</v>
      </c>
    </row>
    <row r="223" spans="1:13" x14ac:dyDescent="0.2">
      <c r="A223" s="173">
        <v>10191509</v>
      </c>
      <c r="B223" s="252">
        <v>92080304</v>
      </c>
      <c r="C223" s="293" t="s">
        <v>1159</v>
      </c>
      <c r="D223" s="253">
        <v>20199</v>
      </c>
      <c r="E223" s="259" t="s">
        <v>33</v>
      </c>
      <c r="F223" s="259" t="s">
        <v>1160</v>
      </c>
      <c r="G223" s="317" t="s">
        <v>1161</v>
      </c>
      <c r="H223" s="274" t="s">
        <v>913</v>
      </c>
      <c r="I223" s="296">
        <v>30</v>
      </c>
      <c r="J223" s="297">
        <v>7844</v>
      </c>
      <c r="K223" s="264">
        <f t="shared" si="7"/>
        <v>235320</v>
      </c>
      <c r="L223" s="164" t="s">
        <v>85</v>
      </c>
      <c r="M223" s="120" t="s">
        <v>13</v>
      </c>
    </row>
    <row r="224" spans="1:13" ht="25.5" x14ac:dyDescent="0.2">
      <c r="A224" s="76">
        <v>10191509</v>
      </c>
      <c r="B224" s="173">
        <v>92079998</v>
      </c>
      <c r="C224" s="304" t="s">
        <v>1162</v>
      </c>
      <c r="D224" s="253">
        <v>20199</v>
      </c>
      <c r="E224" s="259" t="s">
        <v>1163</v>
      </c>
      <c r="F224" s="259" t="s">
        <v>31</v>
      </c>
      <c r="G224" s="317" t="s">
        <v>1164</v>
      </c>
      <c r="H224" s="274" t="s">
        <v>913</v>
      </c>
      <c r="I224" s="296">
        <v>330</v>
      </c>
      <c r="J224" s="297">
        <v>1235</v>
      </c>
      <c r="K224" s="264">
        <f t="shared" si="7"/>
        <v>407550</v>
      </c>
      <c r="L224" s="164" t="s">
        <v>85</v>
      </c>
      <c r="M224" s="120" t="s">
        <v>13</v>
      </c>
    </row>
    <row r="225" spans="1:13" x14ac:dyDescent="0.2">
      <c r="A225" s="76">
        <v>10191509</v>
      </c>
      <c r="B225" s="76">
        <v>92079980</v>
      </c>
      <c r="C225" s="311" t="s">
        <v>1165</v>
      </c>
      <c r="D225" s="253">
        <v>20199</v>
      </c>
      <c r="E225" s="259" t="s">
        <v>33</v>
      </c>
      <c r="F225" s="259" t="s">
        <v>22</v>
      </c>
      <c r="G225" s="317" t="s">
        <v>1166</v>
      </c>
      <c r="H225" s="274" t="s">
        <v>913</v>
      </c>
      <c r="I225" s="296">
        <v>225</v>
      </c>
      <c r="J225" s="297">
        <v>1800</v>
      </c>
      <c r="K225" s="264">
        <f t="shared" si="7"/>
        <v>405000</v>
      </c>
      <c r="L225" s="164" t="s">
        <v>85</v>
      </c>
      <c r="M225" s="120" t="s">
        <v>13</v>
      </c>
    </row>
    <row r="226" spans="1:13" ht="25.5" x14ac:dyDescent="0.2">
      <c r="A226" s="76">
        <v>10191509</v>
      </c>
      <c r="B226" s="76">
        <v>92079031</v>
      </c>
      <c r="C226" s="318" t="s">
        <v>1167</v>
      </c>
      <c r="D226" s="253">
        <v>20199</v>
      </c>
      <c r="E226" s="259" t="s">
        <v>33</v>
      </c>
      <c r="F226" s="259" t="s">
        <v>22</v>
      </c>
      <c r="G226" s="317" t="s">
        <v>1168</v>
      </c>
      <c r="H226" s="274" t="s">
        <v>916</v>
      </c>
      <c r="I226" s="296">
        <v>32</v>
      </c>
      <c r="J226" s="297">
        <v>7844</v>
      </c>
      <c r="K226" s="264">
        <f t="shared" si="7"/>
        <v>251008</v>
      </c>
      <c r="L226" s="164" t="s">
        <v>85</v>
      </c>
      <c r="M226" s="120" t="s">
        <v>13</v>
      </c>
    </row>
    <row r="227" spans="1:13" ht="25.5" x14ac:dyDescent="0.2">
      <c r="A227" s="76">
        <v>10191509</v>
      </c>
      <c r="B227" s="76">
        <v>92079034</v>
      </c>
      <c r="C227" s="311" t="s">
        <v>1169</v>
      </c>
      <c r="D227" s="253">
        <v>20199</v>
      </c>
      <c r="E227" s="259" t="s">
        <v>33</v>
      </c>
      <c r="F227" s="259" t="s">
        <v>22</v>
      </c>
      <c r="G227" s="317" t="s">
        <v>1170</v>
      </c>
      <c r="H227" s="274" t="s">
        <v>963</v>
      </c>
      <c r="I227" s="296">
        <v>2392</v>
      </c>
      <c r="J227" s="297">
        <v>255</v>
      </c>
      <c r="K227" s="264">
        <f t="shared" si="7"/>
        <v>609960</v>
      </c>
      <c r="L227" s="164" t="s">
        <v>85</v>
      </c>
      <c r="M227" s="120" t="s">
        <v>13</v>
      </c>
    </row>
    <row r="228" spans="1:13" x14ac:dyDescent="0.2">
      <c r="A228" s="76">
        <v>10191511</v>
      </c>
      <c r="B228" s="76">
        <v>92079035</v>
      </c>
      <c r="C228" s="318" t="s">
        <v>1171</v>
      </c>
      <c r="D228" s="253">
        <v>20199</v>
      </c>
      <c r="E228" s="259" t="s">
        <v>33</v>
      </c>
      <c r="F228" s="259" t="s">
        <v>22</v>
      </c>
      <c r="G228" s="273" t="s">
        <v>1172</v>
      </c>
      <c r="H228" s="274" t="s">
        <v>916</v>
      </c>
      <c r="I228" s="296">
        <v>7</v>
      </c>
      <c r="J228" s="297">
        <v>74171</v>
      </c>
      <c r="K228" s="264">
        <f t="shared" si="7"/>
        <v>519197</v>
      </c>
      <c r="L228" s="164" t="s">
        <v>85</v>
      </c>
      <c r="M228" s="120" t="s">
        <v>13</v>
      </c>
    </row>
    <row r="229" spans="1:13" ht="25.5" x14ac:dyDescent="0.2">
      <c r="A229" s="76">
        <v>10191513</v>
      </c>
      <c r="B229" s="76">
        <v>92079036</v>
      </c>
      <c r="C229" s="304" t="s">
        <v>1173</v>
      </c>
      <c r="D229" s="253">
        <v>20199</v>
      </c>
      <c r="E229" s="259" t="s">
        <v>33</v>
      </c>
      <c r="F229" s="259" t="s">
        <v>1174</v>
      </c>
      <c r="G229" s="273" t="s">
        <v>1175</v>
      </c>
      <c r="H229" s="274" t="s">
        <v>916</v>
      </c>
      <c r="I229" s="307">
        <v>21</v>
      </c>
      <c r="J229" s="309">
        <v>9107</v>
      </c>
      <c r="K229" s="264">
        <f t="shared" si="7"/>
        <v>191247</v>
      </c>
      <c r="L229" s="164" t="s">
        <v>85</v>
      </c>
      <c r="M229" s="120" t="s">
        <v>13</v>
      </c>
    </row>
    <row r="230" spans="1:13" ht="25.5" x14ac:dyDescent="0.2">
      <c r="A230" s="76">
        <v>10191509</v>
      </c>
      <c r="B230" s="76">
        <v>92080204</v>
      </c>
      <c r="C230" s="311" t="s">
        <v>1176</v>
      </c>
      <c r="D230" s="253">
        <v>20199</v>
      </c>
      <c r="E230" s="259" t="s">
        <v>33</v>
      </c>
      <c r="F230" s="259" t="s">
        <v>956</v>
      </c>
      <c r="G230" s="273" t="s">
        <v>1177</v>
      </c>
      <c r="H230" s="274" t="s">
        <v>916</v>
      </c>
      <c r="I230" s="307">
        <v>19</v>
      </c>
      <c r="J230" s="309">
        <v>12139</v>
      </c>
      <c r="K230" s="264">
        <f t="shared" si="7"/>
        <v>230641</v>
      </c>
      <c r="L230" s="164" t="s">
        <v>85</v>
      </c>
      <c r="M230" s="120" t="s">
        <v>13</v>
      </c>
    </row>
    <row r="231" spans="1:13" ht="38.25" x14ac:dyDescent="0.2">
      <c r="A231" s="76">
        <v>10191509</v>
      </c>
      <c r="B231" s="76">
        <v>92080202</v>
      </c>
      <c r="C231" s="306" t="s">
        <v>1178</v>
      </c>
      <c r="D231" s="253">
        <v>20199</v>
      </c>
      <c r="E231" s="259" t="s">
        <v>33</v>
      </c>
      <c r="F231" s="259" t="s">
        <v>22</v>
      </c>
      <c r="G231" s="273" t="s">
        <v>1179</v>
      </c>
      <c r="H231" s="274" t="s">
        <v>916</v>
      </c>
      <c r="I231" s="307">
        <v>9</v>
      </c>
      <c r="J231" s="309">
        <v>18610</v>
      </c>
      <c r="K231" s="264">
        <f t="shared" si="7"/>
        <v>167490</v>
      </c>
      <c r="L231" s="164" t="s">
        <v>85</v>
      </c>
      <c r="M231" s="120" t="s">
        <v>13</v>
      </c>
    </row>
    <row r="232" spans="1:13" ht="25.5" x14ac:dyDescent="0.2">
      <c r="A232" s="76">
        <v>10191512</v>
      </c>
      <c r="B232" s="76">
        <v>92080174</v>
      </c>
      <c r="C232" s="318" t="s">
        <v>1155</v>
      </c>
      <c r="D232" s="253">
        <v>20199</v>
      </c>
      <c r="E232" s="259" t="s">
        <v>33</v>
      </c>
      <c r="F232" s="259" t="s">
        <v>22</v>
      </c>
      <c r="G232" s="273" t="s">
        <v>1180</v>
      </c>
      <c r="H232" s="274" t="s">
        <v>916</v>
      </c>
      <c r="I232" s="307">
        <v>3</v>
      </c>
      <c r="J232" s="309">
        <v>80064</v>
      </c>
      <c r="K232" s="264">
        <f>I232*J232</f>
        <v>240192</v>
      </c>
      <c r="L232" s="164" t="s">
        <v>85</v>
      </c>
      <c r="M232" s="120" t="s">
        <v>13</v>
      </c>
    </row>
    <row r="233" spans="1:13" ht="25.5" x14ac:dyDescent="0.2">
      <c r="A233" s="76">
        <v>10191509</v>
      </c>
      <c r="B233" s="76">
        <v>92080183</v>
      </c>
      <c r="C233" s="304" t="s">
        <v>1181</v>
      </c>
      <c r="D233" s="253">
        <v>20199</v>
      </c>
      <c r="E233" s="259" t="s">
        <v>33</v>
      </c>
      <c r="F233" s="259" t="s">
        <v>22</v>
      </c>
      <c r="G233" s="273" t="s">
        <v>1182</v>
      </c>
      <c r="H233" s="274" t="s">
        <v>916</v>
      </c>
      <c r="I233" s="307">
        <v>3</v>
      </c>
      <c r="J233" s="309">
        <v>80064</v>
      </c>
      <c r="K233" s="264">
        <f t="shared" si="7"/>
        <v>240192</v>
      </c>
      <c r="L233" s="164" t="s">
        <v>85</v>
      </c>
      <c r="M233" s="120" t="s">
        <v>13</v>
      </c>
    </row>
    <row r="234" spans="1:13" ht="25.5" x14ac:dyDescent="0.2">
      <c r="A234" s="76">
        <v>10191509</v>
      </c>
      <c r="B234" s="76">
        <v>92080196</v>
      </c>
      <c r="C234" s="304" t="s">
        <v>1183</v>
      </c>
      <c r="D234" s="253">
        <v>20199</v>
      </c>
      <c r="E234" s="259" t="s">
        <v>33</v>
      </c>
      <c r="F234" s="259" t="s">
        <v>22</v>
      </c>
      <c r="G234" s="273" t="s">
        <v>1184</v>
      </c>
      <c r="H234" s="274" t="s">
        <v>916</v>
      </c>
      <c r="I234" s="307">
        <v>4</v>
      </c>
      <c r="J234" s="309">
        <v>80064</v>
      </c>
      <c r="K234" s="264">
        <f t="shared" si="7"/>
        <v>320256</v>
      </c>
      <c r="L234" s="164" t="s">
        <v>85</v>
      </c>
      <c r="M234" s="120" t="s">
        <v>13</v>
      </c>
    </row>
    <row r="235" spans="1:13" ht="25.5" x14ac:dyDescent="0.2">
      <c r="A235" s="76">
        <v>10191509</v>
      </c>
      <c r="B235" s="76">
        <v>92080186</v>
      </c>
      <c r="C235" s="304" t="s">
        <v>1185</v>
      </c>
      <c r="D235" s="253">
        <v>20199</v>
      </c>
      <c r="E235" s="259" t="s">
        <v>33</v>
      </c>
      <c r="F235" s="259" t="s">
        <v>22</v>
      </c>
      <c r="G235" s="273" t="s">
        <v>1186</v>
      </c>
      <c r="H235" s="274" t="s">
        <v>913</v>
      </c>
      <c r="I235" s="307">
        <v>4</v>
      </c>
      <c r="J235" s="309">
        <v>32000</v>
      </c>
      <c r="K235" s="264">
        <f t="shared" si="7"/>
        <v>128000</v>
      </c>
      <c r="L235" s="164" t="s">
        <v>85</v>
      </c>
      <c r="M235" s="120" t="s">
        <v>13</v>
      </c>
    </row>
    <row r="236" spans="1:13" ht="25.5" x14ac:dyDescent="0.2">
      <c r="A236" s="76">
        <v>10191509</v>
      </c>
      <c r="B236" s="76">
        <v>92079538</v>
      </c>
      <c r="C236" s="319" t="s">
        <v>1187</v>
      </c>
      <c r="D236" s="253">
        <v>20199</v>
      </c>
      <c r="E236" s="259" t="s">
        <v>33</v>
      </c>
      <c r="F236" s="259" t="s">
        <v>22</v>
      </c>
      <c r="G236" s="273" t="s">
        <v>1188</v>
      </c>
      <c r="H236" s="274" t="s">
        <v>916</v>
      </c>
      <c r="I236" s="307">
        <v>1</v>
      </c>
      <c r="J236" s="309">
        <v>7600</v>
      </c>
      <c r="K236" s="264">
        <f t="shared" si="7"/>
        <v>7600</v>
      </c>
      <c r="L236" s="164" t="s">
        <v>85</v>
      </c>
      <c r="M236" s="120" t="s">
        <v>13</v>
      </c>
    </row>
    <row r="237" spans="1:13" ht="25.5" x14ac:dyDescent="0.2">
      <c r="A237" s="76">
        <v>10191512</v>
      </c>
      <c r="B237" s="173">
        <v>92079587</v>
      </c>
      <c r="C237" s="311" t="s">
        <v>1155</v>
      </c>
      <c r="D237" s="253">
        <v>20199</v>
      </c>
      <c r="E237" s="259" t="s">
        <v>33</v>
      </c>
      <c r="F237" s="259" t="s">
        <v>22</v>
      </c>
      <c r="G237" s="273" t="s">
        <v>1189</v>
      </c>
      <c r="H237" s="274" t="s">
        <v>916</v>
      </c>
      <c r="I237" s="307">
        <v>1</v>
      </c>
      <c r="J237" s="309">
        <v>8000</v>
      </c>
      <c r="K237" s="264">
        <f t="shared" si="7"/>
        <v>8000</v>
      </c>
      <c r="L237" s="164" t="s">
        <v>85</v>
      </c>
      <c r="M237" s="120" t="s">
        <v>13</v>
      </c>
    </row>
    <row r="238" spans="1:13" ht="25.5" x14ac:dyDescent="0.2">
      <c r="A238" s="76">
        <v>10191509</v>
      </c>
      <c r="B238" s="76">
        <v>92015254</v>
      </c>
      <c r="C238" s="304" t="s">
        <v>1190</v>
      </c>
      <c r="D238" s="253">
        <v>20199</v>
      </c>
      <c r="E238" s="259" t="s">
        <v>33</v>
      </c>
      <c r="F238" s="259" t="s">
        <v>1191</v>
      </c>
      <c r="G238" s="273" t="s">
        <v>1192</v>
      </c>
      <c r="H238" s="274" t="s">
        <v>916</v>
      </c>
      <c r="I238" s="307">
        <v>1</v>
      </c>
      <c r="J238" s="309">
        <v>4057</v>
      </c>
      <c r="K238" s="264">
        <f t="shared" si="7"/>
        <v>4057</v>
      </c>
      <c r="L238" s="164" t="s">
        <v>85</v>
      </c>
      <c r="M238" s="120" t="s">
        <v>13</v>
      </c>
    </row>
    <row r="239" spans="1:13" ht="25.5" x14ac:dyDescent="0.2">
      <c r="A239" s="76">
        <v>10191509</v>
      </c>
      <c r="B239" s="76">
        <v>92015254</v>
      </c>
      <c r="C239" s="304" t="s">
        <v>1190</v>
      </c>
      <c r="D239" s="253">
        <v>20199</v>
      </c>
      <c r="E239" s="259" t="s">
        <v>33</v>
      </c>
      <c r="F239" s="259" t="s">
        <v>1191</v>
      </c>
      <c r="G239" s="273" t="s">
        <v>1192</v>
      </c>
      <c r="H239" s="274" t="s">
        <v>913</v>
      </c>
      <c r="I239" s="271">
        <v>40</v>
      </c>
      <c r="J239" s="297">
        <v>4057</v>
      </c>
      <c r="K239" s="264">
        <f t="shared" si="7"/>
        <v>162280</v>
      </c>
      <c r="L239" s="164" t="s">
        <v>85</v>
      </c>
      <c r="M239" s="120" t="s">
        <v>13</v>
      </c>
    </row>
    <row r="240" spans="1:13" ht="25.5" x14ac:dyDescent="0.2">
      <c r="A240" s="76">
        <v>10191509</v>
      </c>
      <c r="B240" s="76">
        <v>92080304</v>
      </c>
      <c r="C240" s="304" t="s">
        <v>1193</v>
      </c>
      <c r="D240" s="253">
        <v>20199</v>
      </c>
      <c r="E240" s="259" t="s">
        <v>33</v>
      </c>
      <c r="F240" s="259" t="s">
        <v>1194</v>
      </c>
      <c r="G240" s="273" t="s">
        <v>1195</v>
      </c>
      <c r="H240" s="274" t="s">
        <v>916</v>
      </c>
      <c r="I240" s="271">
        <v>5</v>
      </c>
      <c r="J240" s="297">
        <v>7844</v>
      </c>
      <c r="K240" s="264">
        <f t="shared" si="7"/>
        <v>39220</v>
      </c>
      <c r="L240" s="164" t="s">
        <v>85</v>
      </c>
      <c r="M240" s="120" t="s">
        <v>13</v>
      </c>
    </row>
    <row r="241" spans="1:13" ht="25.5" x14ac:dyDescent="0.2">
      <c r="A241" s="76">
        <v>10191509</v>
      </c>
      <c r="B241" s="76">
        <v>92080229</v>
      </c>
      <c r="C241" s="304" t="s">
        <v>1196</v>
      </c>
      <c r="D241" s="253">
        <v>20199</v>
      </c>
      <c r="E241" s="259" t="s">
        <v>33</v>
      </c>
      <c r="F241" s="259" t="s">
        <v>1197</v>
      </c>
      <c r="G241" s="317" t="s">
        <v>1198</v>
      </c>
      <c r="H241" s="274" t="s">
        <v>913</v>
      </c>
      <c r="I241" s="271">
        <v>0.5</v>
      </c>
      <c r="J241" s="297">
        <v>14628</v>
      </c>
      <c r="K241" s="264">
        <f t="shared" si="7"/>
        <v>7314</v>
      </c>
      <c r="L241" s="164" t="s">
        <v>85</v>
      </c>
      <c r="M241" s="120" t="s">
        <v>13</v>
      </c>
    </row>
    <row r="242" spans="1:13" ht="25.5" x14ac:dyDescent="0.2">
      <c r="A242" s="76">
        <v>10191516</v>
      </c>
      <c r="B242" s="76">
        <v>92079620</v>
      </c>
      <c r="C242" s="304" t="s">
        <v>1199</v>
      </c>
      <c r="D242" s="253">
        <v>20199</v>
      </c>
      <c r="E242" s="259" t="s">
        <v>33</v>
      </c>
      <c r="F242" s="320" t="s">
        <v>1200</v>
      </c>
      <c r="G242" s="273" t="s">
        <v>1201</v>
      </c>
      <c r="H242" s="274" t="s">
        <v>916</v>
      </c>
      <c r="I242" s="271">
        <v>9</v>
      </c>
      <c r="J242" s="297">
        <v>4245</v>
      </c>
      <c r="K242" s="264">
        <f t="shared" si="7"/>
        <v>38205</v>
      </c>
      <c r="L242" s="164" t="s">
        <v>85</v>
      </c>
      <c r="M242" s="120" t="s">
        <v>13</v>
      </c>
    </row>
    <row r="243" spans="1:13" ht="25.5" x14ac:dyDescent="0.2">
      <c r="A243" s="76">
        <v>10191509</v>
      </c>
      <c r="B243" s="76">
        <v>92010535</v>
      </c>
      <c r="C243" s="306" t="s">
        <v>1149</v>
      </c>
      <c r="D243" s="253">
        <v>20199</v>
      </c>
      <c r="E243" s="259" t="s">
        <v>33</v>
      </c>
      <c r="F243" s="259" t="s">
        <v>1202</v>
      </c>
      <c r="G243" s="273" t="s">
        <v>1203</v>
      </c>
      <c r="H243" s="274" t="s">
        <v>916</v>
      </c>
      <c r="I243" s="271">
        <v>18</v>
      </c>
      <c r="J243" s="297">
        <v>12886</v>
      </c>
      <c r="K243" s="264">
        <f>I243*J243</f>
        <v>231948</v>
      </c>
      <c r="L243" s="164" t="s">
        <v>85</v>
      </c>
      <c r="M243" s="120" t="s">
        <v>13</v>
      </c>
    </row>
    <row r="244" spans="1:13" ht="38.25" x14ac:dyDescent="0.2">
      <c r="A244" s="76">
        <v>10191510</v>
      </c>
      <c r="B244" s="76">
        <v>92079572</v>
      </c>
      <c r="C244" s="304" t="s">
        <v>1204</v>
      </c>
      <c r="D244" s="253">
        <v>20199</v>
      </c>
      <c r="E244" s="259" t="s">
        <v>33</v>
      </c>
      <c r="F244" s="259" t="s">
        <v>1202</v>
      </c>
      <c r="G244" s="273" t="s">
        <v>1205</v>
      </c>
      <c r="H244" s="274" t="s">
        <v>916</v>
      </c>
      <c r="I244" s="271">
        <v>18</v>
      </c>
      <c r="J244" s="297">
        <v>12886</v>
      </c>
      <c r="K244" s="264">
        <f t="shared" si="7"/>
        <v>231948</v>
      </c>
      <c r="L244" s="164" t="s">
        <v>85</v>
      </c>
      <c r="M244" s="120" t="s">
        <v>13</v>
      </c>
    </row>
    <row r="245" spans="1:13" x14ac:dyDescent="0.2">
      <c r="A245" s="257" t="s">
        <v>1206</v>
      </c>
      <c r="B245" s="257" t="s">
        <v>1207</v>
      </c>
      <c r="C245" s="258" t="s">
        <v>1208</v>
      </c>
      <c r="D245" s="253">
        <v>20199</v>
      </c>
      <c r="E245" s="259" t="s">
        <v>33</v>
      </c>
      <c r="F245" s="259" t="s">
        <v>1209</v>
      </c>
      <c r="G245" s="260" t="s">
        <v>1210</v>
      </c>
      <c r="H245" s="261" t="s">
        <v>935</v>
      </c>
      <c r="I245" s="271">
        <v>1</v>
      </c>
      <c r="J245" s="297">
        <v>6200</v>
      </c>
      <c r="K245" s="264">
        <f t="shared" si="7"/>
        <v>6200</v>
      </c>
      <c r="L245" s="164" t="s">
        <v>85</v>
      </c>
      <c r="M245" s="120" t="s">
        <v>13</v>
      </c>
    </row>
    <row r="246" spans="1:13" ht="25.5" x14ac:dyDescent="0.2">
      <c r="A246" s="73">
        <v>51471602</v>
      </c>
      <c r="B246" s="73">
        <v>92084994</v>
      </c>
      <c r="C246" s="269" t="s">
        <v>1211</v>
      </c>
      <c r="D246" s="253">
        <v>20199</v>
      </c>
      <c r="E246" s="268">
        <v>215</v>
      </c>
      <c r="F246" s="268" t="s">
        <v>27</v>
      </c>
      <c r="G246" s="260" t="s">
        <v>1212</v>
      </c>
      <c r="H246" s="261" t="s">
        <v>916</v>
      </c>
      <c r="I246" s="172">
        <v>8</v>
      </c>
      <c r="J246" s="309">
        <v>2885</v>
      </c>
      <c r="K246" s="264">
        <f t="shared" si="7"/>
        <v>23080</v>
      </c>
      <c r="L246" s="164" t="s">
        <v>85</v>
      </c>
      <c r="M246" s="120" t="s">
        <v>13</v>
      </c>
    </row>
    <row r="247" spans="1:13" x14ac:dyDescent="0.2">
      <c r="A247" s="257" t="s">
        <v>1213</v>
      </c>
      <c r="B247" s="257" t="s">
        <v>1214</v>
      </c>
      <c r="C247" s="258" t="s">
        <v>1215</v>
      </c>
      <c r="D247" s="321">
        <v>20199</v>
      </c>
      <c r="E247" s="259">
        <v>900</v>
      </c>
      <c r="F247" s="259" t="s">
        <v>1216</v>
      </c>
      <c r="G247" s="273" t="s">
        <v>1217</v>
      </c>
      <c r="H247" s="274" t="s">
        <v>935</v>
      </c>
      <c r="I247" s="271">
        <v>79</v>
      </c>
      <c r="J247" s="275">
        <v>2058</v>
      </c>
      <c r="K247" s="264">
        <f t="shared" si="7"/>
        <v>162582</v>
      </c>
      <c r="L247" s="164" t="s">
        <v>85</v>
      </c>
      <c r="M247" s="120" t="s">
        <v>13</v>
      </c>
    </row>
    <row r="248" spans="1:13" x14ac:dyDescent="0.2">
      <c r="A248" s="257" t="s">
        <v>630</v>
      </c>
      <c r="B248" s="257" t="s">
        <v>1218</v>
      </c>
      <c r="C248" s="258" t="s">
        <v>1219</v>
      </c>
      <c r="D248" s="321">
        <v>20199</v>
      </c>
      <c r="E248" s="259" t="s">
        <v>16</v>
      </c>
      <c r="F248" s="259" t="s">
        <v>1220</v>
      </c>
      <c r="G248" s="273" t="s">
        <v>1219</v>
      </c>
      <c r="H248" s="274" t="s">
        <v>913</v>
      </c>
      <c r="I248" s="271">
        <v>23</v>
      </c>
      <c r="J248" s="275">
        <v>1660</v>
      </c>
      <c r="K248" s="264">
        <f t="shared" si="7"/>
        <v>38180</v>
      </c>
      <c r="L248" s="164" t="s">
        <v>85</v>
      </c>
      <c r="M248" s="120" t="s">
        <v>13</v>
      </c>
    </row>
    <row r="249" spans="1:13" x14ac:dyDescent="0.2">
      <c r="A249" s="173">
        <v>10152001</v>
      </c>
      <c r="B249" s="173">
        <v>92082996</v>
      </c>
      <c r="C249" s="258" t="s">
        <v>1221</v>
      </c>
      <c r="D249" s="321">
        <v>20202</v>
      </c>
      <c r="E249" s="259" t="s">
        <v>215</v>
      </c>
      <c r="F249" s="259" t="s">
        <v>22</v>
      </c>
      <c r="G249" s="273" t="s">
        <v>1222</v>
      </c>
      <c r="H249" s="274" t="s">
        <v>1072</v>
      </c>
      <c r="I249" s="271">
        <v>60</v>
      </c>
      <c r="J249" s="275">
        <v>2500</v>
      </c>
      <c r="K249" s="264">
        <f t="shared" si="7"/>
        <v>150000</v>
      </c>
      <c r="L249" s="164" t="s">
        <v>85</v>
      </c>
      <c r="M249" s="120" t="s">
        <v>13</v>
      </c>
    </row>
    <row r="250" spans="1:13" x14ac:dyDescent="0.2">
      <c r="A250" s="173">
        <v>10151704</v>
      </c>
      <c r="B250" s="173">
        <v>92045154</v>
      </c>
      <c r="C250" s="258" t="s">
        <v>1223</v>
      </c>
      <c r="D250" s="321">
        <v>20202</v>
      </c>
      <c r="E250" s="259" t="s">
        <v>215</v>
      </c>
      <c r="F250" s="259" t="s">
        <v>22</v>
      </c>
      <c r="G250" s="273" t="s">
        <v>1224</v>
      </c>
      <c r="H250" s="274" t="s">
        <v>913</v>
      </c>
      <c r="I250" s="271">
        <v>40</v>
      </c>
      <c r="J250" s="275">
        <v>19738</v>
      </c>
      <c r="K250" s="264">
        <f t="shared" si="7"/>
        <v>789520</v>
      </c>
      <c r="L250" s="164" t="s">
        <v>85</v>
      </c>
      <c r="M250" s="120" t="s">
        <v>13</v>
      </c>
    </row>
    <row r="251" spans="1:13" x14ac:dyDescent="0.2">
      <c r="A251" s="173">
        <v>10151515</v>
      </c>
      <c r="B251" s="173">
        <v>92082628</v>
      </c>
      <c r="C251" s="258" t="s">
        <v>1225</v>
      </c>
      <c r="D251" s="321">
        <v>20202</v>
      </c>
      <c r="E251" s="259" t="s">
        <v>215</v>
      </c>
      <c r="F251" s="259" t="s">
        <v>22</v>
      </c>
      <c r="G251" s="273" t="s">
        <v>1225</v>
      </c>
      <c r="H251" s="274" t="s">
        <v>913</v>
      </c>
      <c r="I251" s="271">
        <v>7</v>
      </c>
      <c r="J251" s="275">
        <v>106061</v>
      </c>
      <c r="K251" s="264">
        <f t="shared" si="7"/>
        <v>742427</v>
      </c>
      <c r="L251" s="164" t="s">
        <v>85</v>
      </c>
      <c r="M251" s="120" t="s">
        <v>13</v>
      </c>
    </row>
    <row r="252" spans="1:13" x14ac:dyDescent="0.2">
      <c r="A252" s="173">
        <v>10151526</v>
      </c>
      <c r="B252" s="173">
        <v>92083000</v>
      </c>
      <c r="C252" s="258" t="s">
        <v>1226</v>
      </c>
      <c r="D252" s="321">
        <v>20202</v>
      </c>
      <c r="E252" s="259" t="s">
        <v>215</v>
      </c>
      <c r="F252" s="259" t="s">
        <v>22</v>
      </c>
      <c r="G252" s="273" t="s">
        <v>1226</v>
      </c>
      <c r="H252" s="274" t="s">
        <v>900</v>
      </c>
      <c r="I252" s="271">
        <v>50000</v>
      </c>
      <c r="J252" s="275">
        <v>19</v>
      </c>
      <c r="K252" s="264">
        <f t="shared" si="7"/>
        <v>950000</v>
      </c>
      <c r="L252" s="164" t="s">
        <v>85</v>
      </c>
      <c r="M252" s="120" t="s">
        <v>13</v>
      </c>
    </row>
    <row r="253" spans="1:13" x14ac:dyDescent="0.2">
      <c r="A253" s="173">
        <v>10151501</v>
      </c>
      <c r="B253" s="173">
        <v>92082993</v>
      </c>
      <c r="C253" s="258" t="s">
        <v>1227</v>
      </c>
      <c r="D253" s="321">
        <v>20202</v>
      </c>
      <c r="E253" s="259" t="s">
        <v>215</v>
      </c>
      <c r="F253" s="259" t="s">
        <v>22</v>
      </c>
      <c r="G253" s="273" t="s">
        <v>1228</v>
      </c>
      <c r="H253" s="274" t="s">
        <v>913</v>
      </c>
      <c r="I253" s="271">
        <v>40</v>
      </c>
      <c r="J253" s="275">
        <v>4796</v>
      </c>
      <c r="K253" s="264">
        <f t="shared" si="7"/>
        <v>191840</v>
      </c>
      <c r="L253" s="164" t="s">
        <v>85</v>
      </c>
      <c r="M253" s="120" t="s">
        <v>13</v>
      </c>
    </row>
    <row r="254" spans="1:13" x14ac:dyDescent="0.2">
      <c r="A254" s="173">
        <v>10151522</v>
      </c>
      <c r="B254" s="173">
        <v>92082639</v>
      </c>
      <c r="C254" s="258" t="s">
        <v>1229</v>
      </c>
      <c r="D254" s="321">
        <v>20202</v>
      </c>
      <c r="E254" s="259" t="s">
        <v>215</v>
      </c>
      <c r="F254" s="259" t="s">
        <v>22</v>
      </c>
      <c r="G254" s="273" t="s">
        <v>1230</v>
      </c>
      <c r="H254" s="274" t="s">
        <v>913</v>
      </c>
      <c r="I254" s="271">
        <v>1.5</v>
      </c>
      <c r="J254" s="275">
        <v>58874</v>
      </c>
      <c r="K254" s="264">
        <f t="shared" si="7"/>
        <v>88311</v>
      </c>
      <c r="L254" s="164" t="s">
        <v>85</v>
      </c>
      <c r="M254" s="120" t="s">
        <v>13</v>
      </c>
    </row>
    <row r="255" spans="1:13" x14ac:dyDescent="0.2">
      <c r="A255" s="173">
        <v>10151805</v>
      </c>
      <c r="B255" s="173">
        <v>92082995</v>
      </c>
      <c r="C255" s="258" t="s">
        <v>1231</v>
      </c>
      <c r="D255" s="321">
        <v>20202</v>
      </c>
      <c r="E255" s="259" t="s">
        <v>215</v>
      </c>
      <c r="F255" s="259" t="s">
        <v>22</v>
      </c>
      <c r="G255" s="273" t="s">
        <v>1232</v>
      </c>
      <c r="H255" s="274" t="s">
        <v>913</v>
      </c>
      <c r="I255" s="271">
        <v>85</v>
      </c>
      <c r="J255" s="275">
        <v>7111</v>
      </c>
      <c r="K255" s="264">
        <f t="shared" si="7"/>
        <v>604435</v>
      </c>
      <c r="L255" s="164" t="s">
        <v>85</v>
      </c>
      <c r="M255" s="120" t="s">
        <v>13</v>
      </c>
    </row>
    <row r="256" spans="1:13" x14ac:dyDescent="0.2">
      <c r="A256" s="173">
        <v>10151530</v>
      </c>
      <c r="B256" s="173">
        <v>92082998</v>
      </c>
      <c r="C256" s="258" t="s">
        <v>1233</v>
      </c>
      <c r="D256" s="321">
        <v>20202</v>
      </c>
      <c r="E256" s="259" t="s">
        <v>215</v>
      </c>
      <c r="F256" s="259" t="s">
        <v>22</v>
      </c>
      <c r="G256" s="273" t="s">
        <v>1234</v>
      </c>
      <c r="H256" s="274" t="s">
        <v>913</v>
      </c>
      <c r="I256" s="271">
        <v>0.5</v>
      </c>
      <c r="J256" s="275">
        <v>15959</v>
      </c>
      <c r="K256" s="264">
        <f t="shared" si="7"/>
        <v>7979.5</v>
      </c>
      <c r="L256" s="164" t="s">
        <v>85</v>
      </c>
      <c r="M256" s="120" t="s">
        <v>13</v>
      </c>
    </row>
    <row r="257" spans="1:13" x14ac:dyDescent="0.2">
      <c r="A257" s="173">
        <v>10151518</v>
      </c>
      <c r="B257" s="173">
        <v>92082636</v>
      </c>
      <c r="C257" s="258" t="s">
        <v>1235</v>
      </c>
      <c r="D257" s="321">
        <v>20202</v>
      </c>
      <c r="E257" s="259" t="s">
        <v>215</v>
      </c>
      <c r="F257" s="259" t="s">
        <v>22</v>
      </c>
      <c r="G257" s="273" t="s">
        <v>1236</v>
      </c>
      <c r="H257" s="274" t="s">
        <v>1237</v>
      </c>
      <c r="I257" s="322">
        <v>5000</v>
      </c>
      <c r="J257" s="275">
        <v>24</v>
      </c>
      <c r="K257" s="264">
        <f t="shared" si="7"/>
        <v>120000</v>
      </c>
      <c r="L257" s="164" t="s">
        <v>85</v>
      </c>
      <c r="M257" s="120" t="s">
        <v>13</v>
      </c>
    </row>
    <row r="258" spans="1:13" x14ac:dyDescent="0.2">
      <c r="A258" s="173">
        <v>10151504</v>
      </c>
      <c r="B258" s="173">
        <v>92082621</v>
      </c>
      <c r="C258" s="258" t="s">
        <v>1238</v>
      </c>
      <c r="D258" s="321">
        <v>20202</v>
      </c>
      <c r="E258" s="259" t="s">
        <v>215</v>
      </c>
      <c r="F258" s="259" t="s">
        <v>22</v>
      </c>
      <c r="G258" s="273" t="s">
        <v>1239</v>
      </c>
      <c r="H258" s="274" t="s">
        <v>1237</v>
      </c>
      <c r="I258" s="322">
        <v>40000</v>
      </c>
      <c r="J258" s="275">
        <v>26</v>
      </c>
      <c r="K258" s="264">
        <f t="shared" si="7"/>
        <v>1040000</v>
      </c>
      <c r="L258" s="164" t="s">
        <v>85</v>
      </c>
      <c r="M258" s="120" t="s">
        <v>13</v>
      </c>
    </row>
    <row r="259" spans="1:13" x14ac:dyDescent="0.2">
      <c r="A259" s="173">
        <v>10151507</v>
      </c>
      <c r="B259" s="173">
        <v>92083001</v>
      </c>
      <c r="C259" s="258" t="s">
        <v>1240</v>
      </c>
      <c r="D259" s="321">
        <v>20202</v>
      </c>
      <c r="E259" s="259" t="s">
        <v>215</v>
      </c>
      <c r="F259" s="259" t="s">
        <v>22</v>
      </c>
      <c r="G259" s="273" t="s">
        <v>1241</v>
      </c>
      <c r="H259" s="274" t="s">
        <v>1237</v>
      </c>
      <c r="I259" s="322">
        <v>10000</v>
      </c>
      <c r="J259" s="275">
        <v>7</v>
      </c>
      <c r="K259" s="264">
        <f t="shared" si="7"/>
        <v>70000</v>
      </c>
      <c r="L259" s="164" t="s">
        <v>85</v>
      </c>
      <c r="M259" s="120" t="s">
        <v>13</v>
      </c>
    </row>
    <row r="260" spans="1:13" x14ac:dyDescent="0.2">
      <c r="A260" s="173">
        <v>10151512</v>
      </c>
      <c r="B260" s="173">
        <v>92082622</v>
      </c>
      <c r="C260" s="258" t="s">
        <v>1242</v>
      </c>
      <c r="D260" s="321">
        <v>20202</v>
      </c>
      <c r="E260" s="259" t="s">
        <v>215</v>
      </c>
      <c r="F260" s="259" t="s">
        <v>22</v>
      </c>
      <c r="G260" s="273" t="s">
        <v>1243</v>
      </c>
      <c r="H260" s="274" t="s">
        <v>913</v>
      </c>
      <c r="I260" s="322">
        <v>4.5</v>
      </c>
      <c r="J260" s="275">
        <v>40241</v>
      </c>
      <c r="K260" s="264">
        <f t="shared" si="7"/>
        <v>181084.5</v>
      </c>
      <c r="L260" s="164" t="s">
        <v>85</v>
      </c>
      <c r="M260" s="120" t="s">
        <v>13</v>
      </c>
    </row>
    <row r="261" spans="1:13" x14ac:dyDescent="0.2">
      <c r="A261" s="173">
        <v>10151503</v>
      </c>
      <c r="B261" s="173">
        <v>92082620</v>
      </c>
      <c r="C261" s="258" t="s">
        <v>1244</v>
      </c>
      <c r="D261" s="321">
        <v>20202</v>
      </c>
      <c r="E261" s="259" t="s">
        <v>215</v>
      </c>
      <c r="F261" s="259" t="s">
        <v>22</v>
      </c>
      <c r="G261" s="273" t="s">
        <v>1245</v>
      </c>
      <c r="H261" s="274" t="s">
        <v>999</v>
      </c>
      <c r="I261" s="271">
        <v>2</v>
      </c>
      <c r="J261" s="275">
        <v>90000</v>
      </c>
      <c r="K261" s="264">
        <f t="shared" si="7"/>
        <v>180000</v>
      </c>
      <c r="L261" s="164" t="s">
        <v>85</v>
      </c>
      <c r="M261" s="120" t="s">
        <v>13</v>
      </c>
    </row>
    <row r="262" spans="1:13" x14ac:dyDescent="0.2">
      <c r="A262" s="173">
        <v>10151502</v>
      </c>
      <c r="B262" s="173">
        <v>92082619</v>
      </c>
      <c r="C262" s="258" t="s">
        <v>1246</v>
      </c>
      <c r="D262" s="321">
        <v>20202</v>
      </c>
      <c r="E262" s="259" t="s">
        <v>215</v>
      </c>
      <c r="F262" s="259" t="s">
        <v>22</v>
      </c>
      <c r="G262" s="273" t="s">
        <v>1247</v>
      </c>
      <c r="H262" s="274" t="s">
        <v>999</v>
      </c>
      <c r="I262" s="271">
        <v>12</v>
      </c>
      <c r="J262" s="275">
        <v>3600</v>
      </c>
      <c r="K262" s="264">
        <f t="shared" si="7"/>
        <v>43200</v>
      </c>
      <c r="L262" s="164" t="s">
        <v>85</v>
      </c>
      <c r="M262" s="120" t="s">
        <v>13</v>
      </c>
    </row>
    <row r="263" spans="1:13" x14ac:dyDescent="0.2">
      <c r="A263" s="173">
        <v>10151599</v>
      </c>
      <c r="B263" s="173">
        <v>92082633</v>
      </c>
      <c r="C263" s="258" t="s">
        <v>1248</v>
      </c>
      <c r="D263" s="321">
        <v>20202</v>
      </c>
      <c r="E263" s="259" t="s">
        <v>215</v>
      </c>
      <c r="F263" s="259" t="s">
        <v>22</v>
      </c>
      <c r="G263" s="273" t="s">
        <v>1249</v>
      </c>
      <c r="H263" s="274" t="s">
        <v>1072</v>
      </c>
      <c r="I263" s="271">
        <v>0.3</v>
      </c>
      <c r="J263" s="275">
        <v>110000</v>
      </c>
      <c r="K263" s="264">
        <f t="shared" si="7"/>
        <v>33000</v>
      </c>
      <c r="L263" s="164" t="s">
        <v>85</v>
      </c>
      <c r="M263" s="120" t="s">
        <v>13</v>
      </c>
    </row>
    <row r="264" spans="1:13" x14ac:dyDescent="0.2">
      <c r="A264" s="173">
        <v>10151532</v>
      </c>
      <c r="B264" s="173">
        <v>92082624</v>
      </c>
      <c r="C264" s="258" t="s">
        <v>1250</v>
      </c>
      <c r="D264" s="321">
        <v>20202</v>
      </c>
      <c r="E264" s="259" t="s">
        <v>215</v>
      </c>
      <c r="F264" s="259" t="s">
        <v>22</v>
      </c>
      <c r="G264" s="273" t="s">
        <v>1251</v>
      </c>
      <c r="H264" s="274" t="s">
        <v>913</v>
      </c>
      <c r="I264" s="271">
        <v>3</v>
      </c>
      <c r="J264" s="295">
        <v>10000</v>
      </c>
      <c r="K264" s="264">
        <f t="shared" si="7"/>
        <v>30000</v>
      </c>
      <c r="L264" s="164" t="s">
        <v>85</v>
      </c>
      <c r="M264" s="120" t="s">
        <v>13</v>
      </c>
    </row>
    <row r="265" spans="1:13" x14ac:dyDescent="0.2">
      <c r="A265" s="173">
        <v>10161911</v>
      </c>
      <c r="B265" s="323">
        <v>92070694</v>
      </c>
      <c r="C265" s="258" t="s">
        <v>1252</v>
      </c>
      <c r="D265" s="321">
        <v>20202</v>
      </c>
      <c r="E265" s="259" t="s">
        <v>21</v>
      </c>
      <c r="F265" s="259" t="s">
        <v>1253</v>
      </c>
      <c r="G265" s="273" t="s">
        <v>1254</v>
      </c>
      <c r="H265" s="274" t="s">
        <v>900</v>
      </c>
      <c r="I265" s="271">
        <v>20</v>
      </c>
      <c r="J265" s="275">
        <v>6500</v>
      </c>
      <c r="K265" s="264">
        <f t="shared" si="7"/>
        <v>130000</v>
      </c>
      <c r="L265" s="164" t="s">
        <v>85</v>
      </c>
      <c r="M265" s="120" t="s">
        <v>13</v>
      </c>
    </row>
    <row r="266" spans="1:13" x14ac:dyDescent="0.2">
      <c r="A266" s="173">
        <v>10121604</v>
      </c>
      <c r="B266" s="173">
        <v>92019524</v>
      </c>
      <c r="C266" s="258" t="s">
        <v>1255</v>
      </c>
      <c r="D266" s="253">
        <v>20204</v>
      </c>
      <c r="E266" s="259" t="s">
        <v>18</v>
      </c>
      <c r="F266" s="259" t="s">
        <v>25</v>
      </c>
      <c r="G266" s="260" t="s">
        <v>1256</v>
      </c>
      <c r="H266" s="274" t="s">
        <v>999</v>
      </c>
      <c r="I266" s="271">
        <v>195000</v>
      </c>
      <c r="J266" s="263">
        <v>286</v>
      </c>
      <c r="K266" s="264">
        <f t="shared" si="7"/>
        <v>55770000</v>
      </c>
      <c r="L266" s="164" t="s">
        <v>85</v>
      </c>
      <c r="M266" s="120" t="s">
        <v>13</v>
      </c>
    </row>
    <row r="267" spans="1:13" x14ac:dyDescent="0.2">
      <c r="A267" s="173">
        <v>10121604</v>
      </c>
      <c r="B267" s="173">
        <v>92019522</v>
      </c>
      <c r="C267" s="258" t="s">
        <v>1257</v>
      </c>
      <c r="D267" s="253">
        <v>20204</v>
      </c>
      <c r="E267" s="259" t="s">
        <v>18</v>
      </c>
      <c r="F267" s="259" t="s">
        <v>25</v>
      </c>
      <c r="G267" s="291" t="s">
        <v>1258</v>
      </c>
      <c r="H267" s="274" t="s">
        <v>999</v>
      </c>
      <c r="I267" s="271">
        <v>35927</v>
      </c>
      <c r="J267" s="263">
        <v>294</v>
      </c>
      <c r="K267" s="264">
        <f t="shared" si="7"/>
        <v>10562538</v>
      </c>
      <c r="L267" s="164" t="s">
        <v>85</v>
      </c>
      <c r="M267" s="120" t="s">
        <v>13</v>
      </c>
    </row>
    <row r="268" spans="1:13" x14ac:dyDescent="0.2">
      <c r="A268" s="173">
        <v>10121604</v>
      </c>
      <c r="B268" s="173">
        <v>92085381</v>
      </c>
      <c r="C268" s="258" t="s">
        <v>1259</v>
      </c>
      <c r="D268" s="253">
        <v>20204</v>
      </c>
      <c r="E268" s="259" t="s">
        <v>18</v>
      </c>
      <c r="F268" s="259" t="s">
        <v>25</v>
      </c>
      <c r="G268" s="324" t="s">
        <v>1260</v>
      </c>
      <c r="H268" s="274" t="s">
        <v>999</v>
      </c>
      <c r="I268" s="271">
        <v>8850</v>
      </c>
      <c r="J268" s="295">
        <v>324</v>
      </c>
      <c r="K268" s="264">
        <f t="shared" si="7"/>
        <v>2867400</v>
      </c>
      <c r="L268" s="164" t="s">
        <v>85</v>
      </c>
      <c r="M268" s="120" t="s">
        <v>13</v>
      </c>
    </row>
    <row r="269" spans="1:13" x14ac:dyDescent="0.2">
      <c r="A269" s="173">
        <v>50192403</v>
      </c>
      <c r="B269" s="173">
        <v>92032761</v>
      </c>
      <c r="C269" s="258" t="s">
        <v>1261</v>
      </c>
      <c r="D269" s="253">
        <v>20204</v>
      </c>
      <c r="E269" s="259" t="s">
        <v>18</v>
      </c>
      <c r="F269" s="259" t="s">
        <v>20</v>
      </c>
      <c r="G269" s="280" t="s">
        <v>1262</v>
      </c>
      <c r="H269" s="274" t="s">
        <v>999</v>
      </c>
      <c r="I269" s="271">
        <v>19800</v>
      </c>
      <c r="J269" s="275">
        <v>155</v>
      </c>
      <c r="K269" s="264">
        <f t="shared" si="7"/>
        <v>3069000</v>
      </c>
      <c r="L269" s="164" t="s">
        <v>85</v>
      </c>
      <c r="M269" s="120" t="s">
        <v>13</v>
      </c>
    </row>
    <row r="270" spans="1:13" x14ac:dyDescent="0.2">
      <c r="A270" s="173">
        <v>10121509</v>
      </c>
      <c r="B270" s="173">
        <v>92107286</v>
      </c>
      <c r="C270" s="258" t="s">
        <v>1263</v>
      </c>
      <c r="D270" s="253">
        <v>20204</v>
      </c>
      <c r="E270" s="259" t="s">
        <v>18</v>
      </c>
      <c r="F270" s="259" t="s">
        <v>22</v>
      </c>
      <c r="G270" s="325" t="s">
        <v>1264</v>
      </c>
      <c r="H270" s="274" t="s">
        <v>999</v>
      </c>
      <c r="I270" s="271">
        <v>1828</v>
      </c>
      <c r="J270" s="275">
        <v>324</v>
      </c>
      <c r="K270" s="264">
        <f t="shared" si="7"/>
        <v>592272</v>
      </c>
      <c r="L270" s="164" t="s">
        <v>85</v>
      </c>
      <c r="M270" s="120" t="s">
        <v>13</v>
      </c>
    </row>
    <row r="271" spans="1:13" x14ac:dyDescent="0.2">
      <c r="A271" s="173">
        <v>10121505</v>
      </c>
      <c r="B271" s="173">
        <v>92074370</v>
      </c>
      <c r="C271" s="258" t="s">
        <v>1265</v>
      </c>
      <c r="D271" s="253">
        <v>20204</v>
      </c>
      <c r="E271" s="259" t="s">
        <v>18</v>
      </c>
      <c r="F271" s="259" t="s">
        <v>332</v>
      </c>
      <c r="G271" s="273" t="s">
        <v>1266</v>
      </c>
      <c r="H271" s="274" t="s">
        <v>913</v>
      </c>
      <c r="I271" s="271">
        <v>1000</v>
      </c>
      <c r="J271" s="275">
        <v>152</v>
      </c>
      <c r="K271" s="264">
        <f t="shared" si="7"/>
        <v>152000</v>
      </c>
      <c r="L271" s="164" t="s">
        <v>85</v>
      </c>
      <c r="M271" s="120" t="s">
        <v>13</v>
      </c>
    </row>
    <row r="272" spans="1:13" x14ac:dyDescent="0.2">
      <c r="A272" s="173">
        <v>31152002</v>
      </c>
      <c r="B272" s="252">
        <v>90016257</v>
      </c>
      <c r="C272" s="258" t="s">
        <v>1267</v>
      </c>
      <c r="D272" s="272">
        <v>20301</v>
      </c>
      <c r="E272" s="259" t="s">
        <v>32</v>
      </c>
      <c r="F272" s="259" t="s">
        <v>1268</v>
      </c>
      <c r="G272" s="273" t="s">
        <v>1269</v>
      </c>
      <c r="H272" s="274" t="s">
        <v>1270</v>
      </c>
      <c r="I272" s="271">
        <v>96</v>
      </c>
      <c r="J272" s="275">
        <v>11025</v>
      </c>
      <c r="K272" s="264">
        <f t="shared" si="7"/>
        <v>1058400</v>
      </c>
      <c r="L272" s="164" t="s">
        <v>85</v>
      </c>
      <c r="M272" s="120" t="s">
        <v>13</v>
      </c>
    </row>
    <row r="273" spans="1:13" ht="25.5" x14ac:dyDescent="0.2">
      <c r="A273" s="76">
        <v>31162404</v>
      </c>
      <c r="B273" s="76">
        <v>92045434</v>
      </c>
      <c r="C273" s="304" t="s">
        <v>1271</v>
      </c>
      <c r="D273" s="272">
        <v>20301</v>
      </c>
      <c r="E273" s="259">
        <v>170</v>
      </c>
      <c r="F273" s="259" t="s">
        <v>1272</v>
      </c>
      <c r="G273" s="273" t="s">
        <v>1273</v>
      </c>
      <c r="H273" s="274" t="s">
        <v>999</v>
      </c>
      <c r="I273" s="322">
        <v>98</v>
      </c>
      <c r="J273" s="275">
        <v>1334</v>
      </c>
      <c r="K273" s="264">
        <f t="shared" si="7"/>
        <v>130732</v>
      </c>
      <c r="L273" s="164" t="s">
        <v>85</v>
      </c>
      <c r="M273" s="120" t="s">
        <v>13</v>
      </c>
    </row>
    <row r="274" spans="1:13" x14ac:dyDescent="0.2">
      <c r="A274" s="257" t="s">
        <v>438</v>
      </c>
      <c r="B274" s="257" t="s">
        <v>1274</v>
      </c>
      <c r="C274" s="293" t="s">
        <v>1275</v>
      </c>
      <c r="D274" s="272">
        <v>20301</v>
      </c>
      <c r="E274" s="259" t="s">
        <v>28</v>
      </c>
      <c r="F274" s="259" t="s">
        <v>29</v>
      </c>
      <c r="G274" s="260" t="s">
        <v>1276</v>
      </c>
      <c r="H274" s="261" t="s">
        <v>999</v>
      </c>
      <c r="I274" s="322">
        <v>44</v>
      </c>
      <c r="J274" s="263">
        <v>1459</v>
      </c>
      <c r="K274" s="264">
        <f t="shared" si="7"/>
        <v>64196</v>
      </c>
      <c r="L274" s="164" t="s">
        <v>85</v>
      </c>
      <c r="M274" s="120" t="s">
        <v>13</v>
      </c>
    </row>
    <row r="275" spans="1:13" x14ac:dyDescent="0.2">
      <c r="A275" s="257" t="s">
        <v>1277</v>
      </c>
      <c r="B275" s="257" t="s">
        <v>1278</v>
      </c>
      <c r="C275" s="258" t="s">
        <v>1279</v>
      </c>
      <c r="D275" s="272">
        <v>20301</v>
      </c>
      <c r="E275" s="259" t="s">
        <v>32</v>
      </c>
      <c r="F275" s="259" t="s">
        <v>1280</v>
      </c>
      <c r="G275" s="290" t="s">
        <v>1281</v>
      </c>
      <c r="H275" s="224" t="s">
        <v>999</v>
      </c>
      <c r="I275" s="307">
        <v>246</v>
      </c>
      <c r="J275" s="326">
        <v>1444</v>
      </c>
      <c r="K275" s="264">
        <f t="shared" si="7"/>
        <v>355224</v>
      </c>
      <c r="L275" s="164" t="s">
        <v>85</v>
      </c>
      <c r="M275" s="120" t="s">
        <v>13</v>
      </c>
    </row>
    <row r="276" spans="1:13" ht="25.5" x14ac:dyDescent="0.2">
      <c r="A276" s="76">
        <v>26121540</v>
      </c>
      <c r="B276" s="76">
        <v>92013137</v>
      </c>
      <c r="C276" s="319" t="s">
        <v>1282</v>
      </c>
      <c r="D276" s="272">
        <v>20301</v>
      </c>
      <c r="E276" s="259" t="s">
        <v>32</v>
      </c>
      <c r="F276" s="259" t="s">
        <v>1283</v>
      </c>
      <c r="G276" s="290" t="s">
        <v>1284</v>
      </c>
      <c r="H276" s="224" t="s">
        <v>999</v>
      </c>
      <c r="I276" s="307">
        <v>120</v>
      </c>
      <c r="J276" s="326">
        <v>1444</v>
      </c>
      <c r="K276" s="264">
        <f t="shared" si="7"/>
        <v>173280</v>
      </c>
      <c r="L276" s="164" t="s">
        <v>85</v>
      </c>
      <c r="M276" s="120" t="s">
        <v>13</v>
      </c>
    </row>
    <row r="277" spans="1:13" x14ac:dyDescent="0.2">
      <c r="A277" s="276" t="s">
        <v>1285</v>
      </c>
      <c r="B277" s="276" t="s">
        <v>1286</v>
      </c>
      <c r="C277" s="312" t="s">
        <v>1287</v>
      </c>
      <c r="D277" s="272">
        <v>20301</v>
      </c>
      <c r="E277" s="268" t="s">
        <v>1288</v>
      </c>
      <c r="F277" s="268" t="s">
        <v>690</v>
      </c>
      <c r="G277" s="71" t="s">
        <v>1289</v>
      </c>
      <c r="H277" s="224" t="s">
        <v>900</v>
      </c>
      <c r="I277" s="327">
        <v>20</v>
      </c>
      <c r="J277" s="326">
        <v>9928</v>
      </c>
      <c r="K277" s="264">
        <f t="shared" si="7"/>
        <v>198560</v>
      </c>
      <c r="L277" s="164" t="s">
        <v>85</v>
      </c>
      <c r="M277" s="120" t="s">
        <v>13</v>
      </c>
    </row>
    <row r="278" spans="1:13" x14ac:dyDescent="0.2">
      <c r="A278" s="276" t="s">
        <v>1285</v>
      </c>
      <c r="B278" s="276" t="s">
        <v>1290</v>
      </c>
      <c r="C278" s="312" t="s">
        <v>1287</v>
      </c>
      <c r="D278" s="272">
        <v>20301</v>
      </c>
      <c r="E278" s="268" t="s">
        <v>1288</v>
      </c>
      <c r="F278" s="268" t="s">
        <v>31</v>
      </c>
      <c r="G278" s="71" t="s">
        <v>1291</v>
      </c>
      <c r="H278" s="224" t="s">
        <v>900</v>
      </c>
      <c r="I278" s="327">
        <v>15</v>
      </c>
      <c r="J278" s="326">
        <v>10000</v>
      </c>
      <c r="K278" s="264">
        <f t="shared" si="7"/>
        <v>150000</v>
      </c>
      <c r="L278" s="164" t="s">
        <v>85</v>
      </c>
      <c r="M278" s="120" t="s">
        <v>13</v>
      </c>
    </row>
    <row r="279" spans="1:13" x14ac:dyDescent="0.2">
      <c r="A279" s="257" t="s">
        <v>1292</v>
      </c>
      <c r="B279" s="257" t="s">
        <v>1293</v>
      </c>
      <c r="C279" s="258" t="s">
        <v>1294</v>
      </c>
      <c r="D279" s="272">
        <v>20301</v>
      </c>
      <c r="E279" s="259">
        <v>100</v>
      </c>
      <c r="F279" s="259" t="s">
        <v>687</v>
      </c>
      <c r="G279" s="290" t="s">
        <v>1295</v>
      </c>
      <c r="H279" s="224" t="s">
        <v>900</v>
      </c>
      <c r="I279" s="327">
        <v>35</v>
      </c>
      <c r="J279" s="326">
        <v>12535</v>
      </c>
      <c r="K279" s="264">
        <f>I279*J279</f>
        <v>438725</v>
      </c>
      <c r="L279" s="164" t="s">
        <v>85</v>
      </c>
      <c r="M279" s="120" t="s">
        <v>13</v>
      </c>
    </row>
    <row r="280" spans="1:13" x14ac:dyDescent="0.2">
      <c r="A280" s="257" t="s">
        <v>1292</v>
      </c>
      <c r="B280" s="257" t="s">
        <v>1296</v>
      </c>
      <c r="C280" s="258" t="s">
        <v>1297</v>
      </c>
      <c r="D280" s="272">
        <v>20301</v>
      </c>
      <c r="E280" s="259">
        <v>100</v>
      </c>
      <c r="F280" s="259" t="s">
        <v>1298</v>
      </c>
      <c r="G280" s="290" t="s">
        <v>1299</v>
      </c>
      <c r="H280" s="224" t="s">
        <v>900</v>
      </c>
      <c r="I280" s="307">
        <v>86</v>
      </c>
      <c r="J280" s="326">
        <v>6560</v>
      </c>
      <c r="K280" s="264">
        <f t="shared" si="7"/>
        <v>564160</v>
      </c>
      <c r="L280" s="164" t="s">
        <v>85</v>
      </c>
      <c r="M280" s="120" t="s">
        <v>13</v>
      </c>
    </row>
    <row r="281" spans="1:13" x14ac:dyDescent="0.2">
      <c r="A281" s="257" t="s">
        <v>1300</v>
      </c>
      <c r="B281" s="257" t="s">
        <v>1301</v>
      </c>
      <c r="C281" s="258" t="s">
        <v>1302</v>
      </c>
      <c r="D281" s="272">
        <v>20301</v>
      </c>
      <c r="E281" s="259">
        <v>130</v>
      </c>
      <c r="F281" s="259" t="s">
        <v>22</v>
      </c>
      <c r="G281" s="290" t="s">
        <v>1303</v>
      </c>
      <c r="H281" s="224" t="s">
        <v>900</v>
      </c>
      <c r="I281" s="307">
        <v>3800</v>
      </c>
      <c r="J281" s="326">
        <v>6</v>
      </c>
      <c r="K281" s="264">
        <f t="shared" si="7"/>
        <v>22800</v>
      </c>
      <c r="L281" s="164" t="s">
        <v>85</v>
      </c>
      <c r="M281" s="120" t="s">
        <v>13</v>
      </c>
    </row>
    <row r="282" spans="1:13" x14ac:dyDescent="0.2">
      <c r="A282" s="257" t="s">
        <v>1304</v>
      </c>
      <c r="B282" s="257" t="s">
        <v>1305</v>
      </c>
      <c r="C282" s="258" t="s">
        <v>1306</v>
      </c>
      <c r="D282" s="272">
        <v>20301</v>
      </c>
      <c r="E282" s="259">
        <v>160</v>
      </c>
      <c r="F282" s="259" t="s">
        <v>22</v>
      </c>
      <c r="G282" s="290" t="s">
        <v>1307</v>
      </c>
      <c r="H282" s="224" t="s">
        <v>900</v>
      </c>
      <c r="I282" s="307">
        <v>9</v>
      </c>
      <c r="J282" s="326">
        <v>2527</v>
      </c>
      <c r="K282" s="264">
        <f t="shared" si="7"/>
        <v>22743</v>
      </c>
      <c r="L282" s="164" t="s">
        <v>85</v>
      </c>
      <c r="M282" s="120" t="s">
        <v>13</v>
      </c>
    </row>
    <row r="283" spans="1:13" x14ac:dyDescent="0.2">
      <c r="A283" s="257" t="s">
        <v>1308</v>
      </c>
      <c r="B283" s="257" t="s">
        <v>1309</v>
      </c>
      <c r="C283" s="258" t="s">
        <v>1310</v>
      </c>
      <c r="D283" s="272">
        <v>20301</v>
      </c>
      <c r="E283" s="259">
        <v>175</v>
      </c>
      <c r="F283" s="259" t="s">
        <v>1311</v>
      </c>
      <c r="G283" s="290" t="s">
        <v>1310</v>
      </c>
      <c r="H283" s="224" t="s">
        <v>900</v>
      </c>
      <c r="I283" s="307">
        <v>1000</v>
      </c>
      <c r="J283" s="326">
        <v>32</v>
      </c>
      <c r="K283" s="264">
        <f t="shared" si="7"/>
        <v>32000</v>
      </c>
      <c r="L283" s="164" t="s">
        <v>85</v>
      </c>
      <c r="M283" s="120" t="s">
        <v>13</v>
      </c>
    </row>
    <row r="284" spans="1:13" x14ac:dyDescent="0.2">
      <c r="A284" s="257" t="s">
        <v>1312</v>
      </c>
      <c r="B284" s="257" t="s">
        <v>1313</v>
      </c>
      <c r="C284" s="258" t="s">
        <v>1314</v>
      </c>
      <c r="D284" s="272">
        <v>20301</v>
      </c>
      <c r="E284" s="259">
        <v>140</v>
      </c>
      <c r="F284" s="259" t="s">
        <v>598</v>
      </c>
      <c r="G284" s="290" t="s">
        <v>1315</v>
      </c>
      <c r="H284" s="224" t="s">
        <v>900</v>
      </c>
      <c r="I284" s="307">
        <v>10</v>
      </c>
      <c r="J284" s="326">
        <v>2575</v>
      </c>
      <c r="K284" s="264">
        <f t="shared" si="7"/>
        <v>25750</v>
      </c>
      <c r="L284" s="164" t="s">
        <v>85</v>
      </c>
      <c r="M284" s="120" t="s">
        <v>13</v>
      </c>
    </row>
    <row r="285" spans="1:13" x14ac:dyDescent="0.2">
      <c r="A285" s="276" t="s">
        <v>1316</v>
      </c>
      <c r="B285" s="276" t="s">
        <v>1317</v>
      </c>
      <c r="C285" s="312" t="s">
        <v>1318</v>
      </c>
      <c r="D285" s="214">
        <v>20302</v>
      </c>
      <c r="E285" s="259">
        <v>230</v>
      </c>
      <c r="F285" s="268" t="s">
        <v>25</v>
      </c>
      <c r="G285" s="317" t="s">
        <v>1319</v>
      </c>
      <c r="H285" s="274" t="s">
        <v>1145</v>
      </c>
      <c r="I285" s="307">
        <v>5</v>
      </c>
      <c r="J285" s="275">
        <v>12000</v>
      </c>
      <c r="K285" s="264">
        <f t="shared" ref="K285:K295" si="8">I285*J285</f>
        <v>60000</v>
      </c>
      <c r="L285" s="164" t="s">
        <v>85</v>
      </c>
      <c r="M285" s="120" t="s">
        <v>13</v>
      </c>
    </row>
    <row r="286" spans="1:13" x14ac:dyDescent="0.2">
      <c r="A286" s="257" t="s">
        <v>440</v>
      </c>
      <c r="B286" s="257" t="s">
        <v>1320</v>
      </c>
      <c r="C286" s="258" t="s">
        <v>1321</v>
      </c>
      <c r="D286" s="214">
        <v>20302</v>
      </c>
      <c r="E286" s="259" t="s">
        <v>18</v>
      </c>
      <c r="F286" s="259" t="s">
        <v>25</v>
      </c>
      <c r="G286" s="260" t="s">
        <v>1322</v>
      </c>
      <c r="H286" s="261" t="s">
        <v>1323</v>
      </c>
      <c r="I286" s="307">
        <v>30</v>
      </c>
      <c r="J286" s="263">
        <v>6019</v>
      </c>
      <c r="K286" s="264">
        <f t="shared" si="8"/>
        <v>180570</v>
      </c>
      <c r="L286" s="164" t="s">
        <v>85</v>
      </c>
      <c r="M286" s="120" t="s">
        <v>13</v>
      </c>
    </row>
    <row r="287" spans="1:13" x14ac:dyDescent="0.2">
      <c r="A287" s="257" t="s">
        <v>355</v>
      </c>
      <c r="B287" s="257" t="s">
        <v>1324</v>
      </c>
      <c r="C287" s="258" t="s">
        <v>1325</v>
      </c>
      <c r="D287" s="272">
        <v>20302</v>
      </c>
      <c r="E287" s="259" t="s">
        <v>177</v>
      </c>
      <c r="F287" s="259" t="s">
        <v>1326</v>
      </c>
      <c r="G287" s="273" t="s">
        <v>1327</v>
      </c>
      <c r="H287" s="274" t="s">
        <v>1145</v>
      </c>
      <c r="I287" s="307">
        <v>5</v>
      </c>
      <c r="J287" s="275">
        <v>11550</v>
      </c>
      <c r="K287" s="264">
        <f t="shared" si="8"/>
        <v>57750</v>
      </c>
      <c r="L287" s="164" t="s">
        <v>85</v>
      </c>
      <c r="M287" s="120" t="s">
        <v>13</v>
      </c>
    </row>
    <row r="288" spans="1:13" x14ac:dyDescent="0.2">
      <c r="A288" s="257" t="s">
        <v>1328</v>
      </c>
      <c r="B288" s="257" t="s">
        <v>1329</v>
      </c>
      <c r="C288" s="293" t="s">
        <v>1330</v>
      </c>
      <c r="D288" s="272">
        <v>20303</v>
      </c>
      <c r="E288" s="259" t="s">
        <v>32</v>
      </c>
      <c r="F288" s="259" t="s">
        <v>25</v>
      </c>
      <c r="G288" s="273" t="s">
        <v>1331</v>
      </c>
      <c r="H288" s="274" t="s">
        <v>1332</v>
      </c>
      <c r="I288" s="307">
        <v>334</v>
      </c>
      <c r="J288" s="295">
        <v>1613</v>
      </c>
      <c r="K288" s="264">
        <f t="shared" si="8"/>
        <v>538742</v>
      </c>
      <c r="L288" s="164" t="s">
        <v>85</v>
      </c>
      <c r="M288" s="120" t="s">
        <v>13</v>
      </c>
    </row>
    <row r="289" spans="1:13" x14ac:dyDescent="0.2">
      <c r="A289" s="257" t="s">
        <v>1333</v>
      </c>
      <c r="B289" s="257" t="s">
        <v>1334</v>
      </c>
      <c r="C289" s="293" t="s">
        <v>1335</v>
      </c>
      <c r="D289" s="272">
        <v>20303</v>
      </c>
      <c r="E289" s="259" t="s">
        <v>32</v>
      </c>
      <c r="F289" s="259" t="s">
        <v>592</v>
      </c>
      <c r="G289" s="273" t="s">
        <v>1336</v>
      </c>
      <c r="H289" s="274" t="s">
        <v>1337</v>
      </c>
      <c r="I289" s="307">
        <v>122</v>
      </c>
      <c r="J289" s="275">
        <v>1075</v>
      </c>
      <c r="K289" s="264">
        <f t="shared" si="8"/>
        <v>131150</v>
      </c>
      <c r="L289" s="164" t="s">
        <v>85</v>
      </c>
      <c r="M289" s="120" t="s">
        <v>13</v>
      </c>
    </row>
    <row r="290" spans="1:13" x14ac:dyDescent="0.2">
      <c r="A290" s="252">
        <v>11121608</v>
      </c>
      <c r="B290" s="252">
        <v>92083169</v>
      </c>
      <c r="C290" s="328" t="s">
        <v>1338</v>
      </c>
      <c r="D290" s="272">
        <v>20303</v>
      </c>
      <c r="E290" s="268" t="s">
        <v>780</v>
      </c>
      <c r="F290" s="268" t="s">
        <v>20</v>
      </c>
      <c r="G290" s="71" t="s">
        <v>1339</v>
      </c>
      <c r="H290" s="274" t="s">
        <v>900</v>
      </c>
      <c r="I290" s="307">
        <v>3500</v>
      </c>
      <c r="J290" s="275">
        <v>500</v>
      </c>
      <c r="K290" s="264">
        <f t="shared" si="8"/>
        <v>1750000</v>
      </c>
      <c r="L290" s="164" t="s">
        <v>85</v>
      </c>
      <c r="M290" s="120" t="s">
        <v>13</v>
      </c>
    </row>
    <row r="291" spans="1:13" x14ac:dyDescent="0.2">
      <c r="A291" s="252">
        <v>11121702</v>
      </c>
      <c r="B291" s="252">
        <v>92083004</v>
      </c>
      <c r="C291" s="258" t="s">
        <v>1340</v>
      </c>
      <c r="D291" s="272">
        <v>20303</v>
      </c>
      <c r="E291" s="259" t="s">
        <v>16</v>
      </c>
      <c r="F291" s="259" t="s">
        <v>792</v>
      </c>
      <c r="G291" s="273" t="s">
        <v>1340</v>
      </c>
      <c r="H291" s="274" t="s">
        <v>1145</v>
      </c>
      <c r="I291" s="307">
        <v>27</v>
      </c>
      <c r="J291" s="275">
        <v>11623</v>
      </c>
      <c r="K291" s="264">
        <f t="shared" si="8"/>
        <v>313821</v>
      </c>
      <c r="L291" s="164" t="s">
        <v>85</v>
      </c>
      <c r="M291" s="120" t="s">
        <v>13</v>
      </c>
    </row>
    <row r="292" spans="1:13" x14ac:dyDescent="0.2">
      <c r="A292" s="257" t="s">
        <v>1341</v>
      </c>
      <c r="B292" s="257" t="s">
        <v>1342</v>
      </c>
      <c r="C292" s="258" t="s">
        <v>1343</v>
      </c>
      <c r="D292" s="214">
        <v>20304</v>
      </c>
      <c r="E292" s="259">
        <v>440</v>
      </c>
      <c r="F292" s="259" t="s">
        <v>19</v>
      </c>
      <c r="G292" s="290" t="s">
        <v>1344</v>
      </c>
      <c r="H292" s="224" t="s">
        <v>895</v>
      </c>
      <c r="I292" s="307">
        <v>6</v>
      </c>
      <c r="J292" s="326">
        <v>1600</v>
      </c>
      <c r="K292" s="264">
        <f t="shared" si="8"/>
        <v>9600</v>
      </c>
      <c r="L292" s="164" t="s">
        <v>85</v>
      </c>
      <c r="M292" s="120" t="s">
        <v>13</v>
      </c>
    </row>
    <row r="293" spans="1:13" x14ac:dyDescent="0.2">
      <c r="A293" s="276" t="s">
        <v>1345</v>
      </c>
      <c r="B293" s="276" t="s">
        <v>1346</v>
      </c>
      <c r="C293" s="329" t="s">
        <v>1347</v>
      </c>
      <c r="D293" s="214">
        <v>20304</v>
      </c>
      <c r="E293" s="268" t="s">
        <v>897</v>
      </c>
      <c r="F293" s="268" t="s">
        <v>19</v>
      </c>
      <c r="G293" s="71" t="s">
        <v>1348</v>
      </c>
      <c r="H293" s="224" t="s">
        <v>900</v>
      </c>
      <c r="I293" s="307">
        <v>6</v>
      </c>
      <c r="J293" s="326">
        <v>1200</v>
      </c>
      <c r="K293" s="264">
        <f t="shared" si="8"/>
        <v>7200</v>
      </c>
      <c r="L293" s="164" t="s">
        <v>85</v>
      </c>
      <c r="M293" s="120" t="s">
        <v>13</v>
      </c>
    </row>
    <row r="294" spans="1:13" x14ac:dyDescent="0.2">
      <c r="A294" s="276" t="s">
        <v>1349</v>
      </c>
      <c r="B294" s="276" t="s">
        <v>1350</v>
      </c>
      <c r="C294" s="329" t="s">
        <v>1351</v>
      </c>
      <c r="D294" s="214">
        <v>20304</v>
      </c>
      <c r="E294" s="268" t="s">
        <v>667</v>
      </c>
      <c r="F294" s="268" t="s">
        <v>592</v>
      </c>
      <c r="G294" s="329" t="s">
        <v>1351</v>
      </c>
      <c r="H294" s="224" t="s">
        <v>1352</v>
      </c>
      <c r="I294" s="307">
        <v>200</v>
      </c>
      <c r="J294" s="326">
        <v>450</v>
      </c>
      <c r="K294" s="264">
        <f t="shared" si="8"/>
        <v>90000</v>
      </c>
      <c r="L294" s="164" t="s">
        <v>85</v>
      </c>
      <c r="M294" s="120" t="s">
        <v>13</v>
      </c>
    </row>
    <row r="295" spans="1:13" ht="25.5" x14ac:dyDescent="0.2">
      <c r="A295" s="76">
        <v>30102015</v>
      </c>
      <c r="B295" s="76">
        <v>92013855</v>
      </c>
      <c r="C295" s="303" t="s">
        <v>1353</v>
      </c>
      <c r="D295" s="214">
        <v>20306</v>
      </c>
      <c r="E295" s="259" t="s">
        <v>38</v>
      </c>
      <c r="F295" s="259" t="s">
        <v>1354</v>
      </c>
      <c r="G295" s="290" t="s">
        <v>1355</v>
      </c>
      <c r="H295" s="224" t="s">
        <v>900</v>
      </c>
      <c r="I295" s="307">
        <v>10</v>
      </c>
      <c r="J295" s="330">
        <v>15000</v>
      </c>
      <c r="K295" s="264">
        <f t="shared" si="8"/>
        <v>150000</v>
      </c>
      <c r="L295" s="164" t="s">
        <v>85</v>
      </c>
      <c r="M295" s="120" t="s">
        <v>13</v>
      </c>
    </row>
    <row r="296" spans="1:13" x14ac:dyDescent="0.2">
      <c r="A296" s="257" t="s">
        <v>1356</v>
      </c>
      <c r="B296" s="257" t="s">
        <v>1357</v>
      </c>
      <c r="C296" s="258" t="s">
        <v>1358</v>
      </c>
      <c r="D296" s="214">
        <v>20306</v>
      </c>
      <c r="E296" s="259" t="s">
        <v>211</v>
      </c>
      <c r="F296" s="259" t="s">
        <v>1354</v>
      </c>
      <c r="G296" s="290" t="s">
        <v>1359</v>
      </c>
      <c r="H296" s="224" t="s">
        <v>900</v>
      </c>
      <c r="I296" s="262">
        <v>40</v>
      </c>
      <c r="J296" s="330">
        <v>2300</v>
      </c>
      <c r="K296" s="264">
        <f>J296*I296</f>
        <v>92000</v>
      </c>
      <c r="L296" s="164" t="s">
        <v>85</v>
      </c>
      <c r="M296" s="120" t="s">
        <v>13</v>
      </c>
    </row>
    <row r="297" spans="1:13" x14ac:dyDescent="0.2">
      <c r="A297" s="257" t="s">
        <v>1356</v>
      </c>
      <c r="B297" s="257" t="s">
        <v>1360</v>
      </c>
      <c r="C297" s="258" t="s">
        <v>1361</v>
      </c>
      <c r="D297" s="214">
        <v>20306</v>
      </c>
      <c r="E297" s="259" t="s">
        <v>211</v>
      </c>
      <c r="F297" s="259" t="s">
        <v>1362</v>
      </c>
      <c r="G297" s="290" t="s">
        <v>1363</v>
      </c>
      <c r="H297" s="224" t="s">
        <v>900</v>
      </c>
      <c r="I297" s="262">
        <v>15</v>
      </c>
      <c r="J297" s="330">
        <v>3500</v>
      </c>
      <c r="K297" s="264">
        <f>J297*I297</f>
        <v>52500</v>
      </c>
      <c r="L297" s="164" t="s">
        <v>85</v>
      </c>
      <c r="M297" s="120" t="s">
        <v>13</v>
      </c>
    </row>
    <row r="298" spans="1:13" ht="38.25" x14ac:dyDescent="0.2">
      <c r="A298" s="316">
        <v>10139901</v>
      </c>
      <c r="B298" s="76">
        <v>92079818</v>
      </c>
      <c r="C298" s="319" t="s">
        <v>1364</v>
      </c>
      <c r="D298" s="214">
        <v>20306</v>
      </c>
      <c r="E298" s="259" t="s">
        <v>16</v>
      </c>
      <c r="F298" s="259" t="s">
        <v>1365</v>
      </c>
      <c r="G298" s="290" t="s">
        <v>1366</v>
      </c>
      <c r="H298" s="224" t="s">
        <v>900</v>
      </c>
      <c r="I298" s="262">
        <v>20</v>
      </c>
      <c r="J298" s="326">
        <v>3500</v>
      </c>
      <c r="K298" s="264">
        <f>J298*I298</f>
        <v>70000</v>
      </c>
      <c r="L298" s="164" t="s">
        <v>85</v>
      </c>
      <c r="M298" s="120" t="s">
        <v>13</v>
      </c>
    </row>
    <row r="299" spans="1:13" ht="25.5" x14ac:dyDescent="0.2">
      <c r="A299" s="76">
        <v>40142008</v>
      </c>
      <c r="B299" s="76">
        <v>92044135</v>
      </c>
      <c r="C299" s="304" t="s">
        <v>1367</v>
      </c>
      <c r="D299" s="214">
        <v>20306</v>
      </c>
      <c r="E299" s="259">
        <v>175</v>
      </c>
      <c r="F299" s="259" t="s">
        <v>19</v>
      </c>
      <c r="G299" s="273" t="s">
        <v>1368</v>
      </c>
      <c r="H299" s="274" t="s">
        <v>1337</v>
      </c>
      <c r="I299" s="262">
        <v>60</v>
      </c>
      <c r="J299" s="275">
        <v>438</v>
      </c>
      <c r="K299" s="264">
        <f t="shared" ref="K299:K327" si="9">J299*I299</f>
        <v>26280</v>
      </c>
      <c r="L299" s="164" t="s">
        <v>85</v>
      </c>
      <c r="M299" s="120" t="s">
        <v>13</v>
      </c>
    </row>
    <row r="300" spans="1:13" ht="25.5" x14ac:dyDescent="0.2">
      <c r="A300" s="76">
        <v>40142007</v>
      </c>
      <c r="B300" s="76">
        <v>92019196</v>
      </c>
      <c r="C300" s="304" t="s">
        <v>1369</v>
      </c>
      <c r="D300" s="214">
        <v>20306</v>
      </c>
      <c r="E300" s="259">
        <v>175</v>
      </c>
      <c r="F300" s="259" t="s">
        <v>646</v>
      </c>
      <c r="G300" s="290" t="s">
        <v>1370</v>
      </c>
      <c r="H300" s="224" t="s">
        <v>1337</v>
      </c>
      <c r="I300" s="262">
        <v>540</v>
      </c>
      <c r="J300" s="330">
        <v>200</v>
      </c>
      <c r="K300" s="264">
        <f t="shared" si="9"/>
        <v>108000</v>
      </c>
      <c r="L300" s="164" t="s">
        <v>85</v>
      </c>
      <c r="M300" s="120" t="s">
        <v>13</v>
      </c>
    </row>
    <row r="301" spans="1:13" ht="25.5" x14ac:dyDescent="0.2">
      <c r="A301" s="76">
        <v>40142007</v>
      </c>
      <c r="B301" s="76">
        <v>92019194</v>
      </c>
      <c r="C301" s="304" t="s">
        <v>1371</v>
      </c>
      <c r="D301" s="214">
        <v>20306</v>
      </c>
      <c r="E301" s="259">
        <v>175</v>
      </c>
      <c r="F301" s="259" t="s">
        <v>646</v>
      </c>
      <c r="G301" s="290" t="s">
        <v>1372</v>
      </c>
      <c r="H301" s="224" t="s">
        <v>1337</v>
      </c>
      <c r="I301" s="262">
        <v>90</v>
      </c>
      <c r="J301" s="330">
        <v>568</v>
      </c>
      <c r="K301" s="264">
        <f t="shared" si="9"/>
        <v>51120</v>
      </c>
      <c r="L301" s="164" t="s">
        <v>85</v>
      </c>
      <c r="M301" s="120" t="s">
        <v>13</v>
      </c>
    </row>
    <row r="302" spans="1:13" ht="25.5" x14ac:dyDescent="0.2">
      <c r="A302" s="76">
        <v>40142018</v>
      </c>
      <c r="B302" s="76">
        <v>92073806</v>
      </c>
      <c r="C302" s="315" t="s">
        <v>1373</v>
      </c>
      <c r="D302" s="214">
        <v>20306</v>
      </c>
      <c r="E302" s="268" t="s">
        <v>1374</v>
      </c>
      <c r="F302" s="268" t="s">
        <v>1375</v>
      </c>
      <c r="G302" s="71" t="s">
        <v>1376</v>
      </c>
      <c r="H302" s="224" t="s">
        <v>1337</v>
      </c>
      <c r="I302" s="262">
        <v>12000</v>
      </c>
      <c r="J302" s="330">
        <v>45</v>
      </c>
      <c r="K302" s="264">
        <f t="shared" si="9"/>
        <v>540000</v>
      </c>
      <c r="L302" s="164" t="s">
        <v>85</v>
      </c>
      <c r="M302" s="120" t="s">
        <v>13</v>
      </c>
    </row>
    <row r="303" spans="1:13" ht="25.5" x14ac:dyDescent="0.2">
      <c r="A303" s="76">
        <v>40173304</v>
      </c>
      <c r="B303" s="76">
        <v>92079403</v>
      </c>
      <c r="C303" s="319" t="s">
        <v>1377</v>
      </c>
      <c r="D303" s="214">
        <v>20606</v>
      </c>
      <c r="E303" s="259" t="s">
        <v>1378</v>
      </c>
      <c r="F303" s="259" t="s">
        <v>22</v>
      </c>
      <c r="G303" s="71" t="s">
        <v>1379</v>
      </c>
      <c r="H303" s="267" t="s">
        <v>895</v>
      </c>
      <c r="I303" s="262">
        <v>250</v>
      </c>
      <c r="J303" s="330">
        <v>180</v>
      </c>
      <c r="K303" s="264">
        <f t="shared" si="9"/>
        <v>45000</v>
      </c>
      <c r="L303" s="164" t="s">
        <v>85</v>
      </c>
      <c r="M303" s="120" t="s">
        <v>13</v>
      </c>
    </row>
    <row r="304" spans="1:13" x14ac:dyDescent="0.2">
      <c r="A304" s="76">
        <v>41171708</v>
      </c>
      <c r="B304" s="76" t="s">
        <v>1380</v>
      </c>
      <c r="C304" s="319" t="s">
        <v>1381</v>
      </c>
      <c r="D304" s="214">
        <v>20606</v>
      </c>
      <c r="E304" s="259" t="s">
        <v>18</v>
      </c>
      <c r="F304" s="259" t="s">
        <v>148</v>
      </c>
      <c r="G304" s="319" t="s">
        <v>1381</v>
      </c>
      <c r="H304" s="267" t="s">
        <v>895</v>
      </c>
      <c r="I304" s="262">
        <v>30</v>
      </c>
      <c r="J304" s="330">
        <v>220</v>
      </c>
      <c r="K304" s="264">
        <f t="shared" si="9"/>
        <v>6600</v>
      </c>
      <c r="L304" s="164" t="s">
        <v>85</v>
      </c>
      <c r="M304" s="120" t="s">
        <v>13</v>
      </c>
    </row>
    <row r="305" spans="1:13" x14ac:dyDescent="0.2">
      <c r="A305" s="76">
        <v>41171708</v>
      </c>
      <c r="B305" s="76">
        <v>92022825</v>
      </c>
      <c r="C305" s="319" t="s">
        <v>1382</v>
      </c>
      <c r="D305" s="214">
        <v>20606</v>
      </c>
      <c r="E305" s="259" t="s">
        <v>18</v>
      </c>
      <c r="F305" s="259" t="s">
        <v>175</v>
      </c>
      <c r="G305" s="319" t="s">
        <v>1382</v>
      </c>
      <c r="H305" s="267" t="s">
        <v>895</v>
      </c>
      <c r="I305" s="262">
        <v>40</v>
      </c>
      <c r="J305" s="330">
        <v>220</v>
      </c>
      <c r="K305" s="264">
        <f t="shared" si="9"/>
        <v>8800</v>
      </c>
      <c r="L305" s="164" t="s">
        <v>85</v>
      </c>
      <c r="M305" s="120" t="s">
        <v>13</v>
      </c>
    </row>
    <row r="306" spans="1:13" x14ac:dyDescent="0.2">
      <c r="A306" s="76">
        <v>41171708</v>
      </c>
      <c r="B306" s="76">
        <v>92038963</v>
      </c>
      <c r="C306" s="319" t="s">
        <v>1383</v>
      </c>
      <c r="D306" s="214">
        <v>20606</v>
      </c>
      <c r="E306" s="259" t="s">
        <v>18</v>
      </c>
      <c r="F306" s="259" t="s">
        <v>25</v>
      </c>
      <c r="G306" s="319" t="s">
        <v>1383</v>
      </c>
      <c r="H306" s="267" t="s">
        <v>895</v>
      </c>
      <c r="I306" s="262">
        <v>40</v>
      </c>
      <c r="J306" s="330">
        <v>360</v>
      </c>
      <c r="K306" s="264">
        <f t="shared" si="9"/>
        <v>14400</v>
      </c>
      <c r="L306" s="164" t="s">
        <v>85</v>
      </c>
      <c r="M306" s="120" t="s">
        <v>13</v>
      </c>
    </row>
    <row r="307" spans="1:13" x14ac:dyDescent="0.2">
      <c r="A307" s="76">
        <v>41171708</v>
      </c>
      <c r="B307" s="76">
        <v>92022818</v>
      </c>
      <c r="C307" s="319" t="s">
        <v>1384</v>
      </c>
      <c r="D307" s="214">
        <v>20606</v>
      </c>
      <c r="E307" s="259" t="s">
        <v>18</v>
      </c>
      <c r="F307" s="259" t="s">
        <v>687</v>
      </c>
      <c r="G307" s="319" t="s">
        <v>1384</v>
      </c>
      <c r="H307" s="267" t="s">
        <v>895</v>
      </c>
      <c r="I307" s="262">
        <v>20</v>
      </c>
      <c r="J307" s="330">
        <v>360</v>
      </c>
      <c r="K307" s="264">
        <f t="shared" si="9"/>
        <v>7200</v>
      </c>
      <c r="L307" s="164" t="s">
        <v>85</v>
      </c>
      <c r="M307" s="120" t="s">
        <v>13</v>
      </c>
    </row>
    <row r="308" spans="1:13" x14ac:dyDescent="0.2">
      <c r="A308" s="76">
        <v>40172802</v>
      </c>
      <c r="B308" s="76">
        <v>92005872</v>
      </c>
      <c r="C308" s="319" t="s">
        <v>1385</v>
      </c>
      <c r="D308" s="214">
        <v>20606</v>
      </c>
      <c r="E308" s="259" t="s">
        <v>14</v>
      </c>
      <c r="F308" s="259" t="s">
        <v>25</v>
      </c>
      <c r="G308" s="319" t="s">
        <v>1385</v>
      </c>
      <c r="H308" s="267" t="s">
        <v>895</v>
      </c>
      <c r="I308" s="262">
        <v>40</v>
      </c>
      <c r="J308" s="330">
        <v>360</v>
      </c>
      <c r="K308" s="264">
        <f t="shared" si="9"/>
        <v>14400</v>
      </c>
      <c r="L308" s="164" t="s">
        <v>85</v>
      </c>
      <c r="M308" s="120" t="s">
        <v>13</v>
      </c>
    </row>
    <row r="309" spans="1:13" x14ac:dyDescent="0.2">
      <c r="A309" s="76">
        <v>40172808</v>
      </c>
      <c r="B309" s="76">
        <v>92007649</v>
      </c>
      <c r="C309" s="319" t="s">
        <v>1386</v>
      </c>
      <c r="D309" s="214">
        <v>20606</v>
      </c>
      <c r="E309" s="259" t="s">
        <v>14</v>
      </c>
      <c r="F309" s="259" t="s">
        <v>19</v>
      </c>
      <c r="G309" s="319" t="s">
        <v>1386</v>
      </c>
      <c r="H309" s="267" t="s">
        <v>895</v>
      </c>
      <c r="I309" s="262">
        <v>80</v>
      </c>
      <c r="J309" s="330">
        <v>220</v>
      </c>
      <c r="K309" s="264">
        <f t="shared" si="9"/>
        <v>17600</v>
      </c>
      <c r="L309" s="164" t="s">
        <v>85</v>
      </c>
      <c r="M309" s="120" t="s">
        <v>13</v>
      </c>
    </row>
    <row r="310" spans="1:13" x14ac:dyDescent="0.2">
      <c r="A310" s="76">
        <v>41172906</v>
      </c>
      <c r="B310" s="76">
        <v>92023387</v>
      </c>
      <c r="C310" s="319" t="s">
        <v>1387</v>
      </c>
      <c r="D310" s="214">
        <v>20606</v>
      </c>
      <c r="E310" s="259" t="s">
        <v>34</v>
      </c>
      <c r="F310" s="259" t="s">
        <v>25</v>
      </c>
      <c r="G310" s="319" t="s">
        <v>1387</v>
      </c>
      <c r="H310" s="267" t="s">
        <v>895</v>
      </c>
      <c r="I310" s="262">
        <v>30</v>
      </c>
      <c r="J310" s="330">
        <v>220</v>
      </c>
      <c r="K310" s="264">
        <f t="shared" si="9"/>
        <v>6600</v>
      </c>
      <c r="L310" s="164" t="s">
        <v>85</v>
      </c>
      <c r="M310" s="120" t="s">
        <v>13</v>
      </c>
    </row>
    <row r="311" spans="1:13" x14ac:dyDescent="0.2">
      <c r="A311" s="76">
        <v>41174908</v>
      </c>
      <c r="B311" s="76">
        <v>92015078</v>
      </c>
      <c r="C311" s="319" t="s">
        <v>1388</v>
      </c>
      <c r="D311" s="214">
        <v>20606</v>
      </c>
      <c r="E311" s="259" t="s">
        <v>34</v>
      </c>
      <c r="F311" s="259" t="s">
        <v>592</v>
      </c>
      <c r="G311" s="319" t="s">
        <v>1388</v>
      </c>
      <c r="H311" s="267" t="s">
        <v>895</v>
      </c>
      <c r="I311" s="262">
        <v>20</v>
      </c>
      <c r="J311" s="330">
        <v>360</v>
      </c>
      <c r="K311" s="264">
        <f t="shared" si="9"/>
        <v>7200</v>
      </c>
      <c r="L311" s="164" t="s">
        <v>85</v>
      </c>
      <c r="M311" s="120" t="s">
        <v>13</v>
      </c>
    </row>
    <row r="312" spans="1:13" x14ac:dyDescent="0.2">
      <c r="A312" s="76">
        <v>40174608</v>
      </c>
      <c r="B312" s="76">
        <v>92039912</v>
      </c>
      <c r="C312" s="319" t="s">
        <v>1389</v>
      </c>
      <c r="D312" s="214">
        <v>20606</v>
      </c>
      <c r="E312" s="259" t="s">
        <v>181</v>
      </c>
      <c r="F312" s="259" t="s">
        <v>19</v>
      </c>
      <c r="G312" s="319" t="s">
        <v>1389</v>
      </c>
      <c r="H312" s="267" t="s">
        <v>895</v>
      </c>
      <c r="I312" s="262">
        <v>20</v>
      </c>
      <c r="J312" s="330">
        <v>540</v>
      </c>
      <c r="K312" s="264">
        <f t="shared" si="9"/>
        <v>10800</v>
      </c>
      <c r="L312" s="164" t="s">
        <v>85</v>
      </c>
      <c r="M312" s="120" t="s">
        <v>13</v>
      </c>
    </row>
    <row r="313" spans="1:13" x14ac:dyDescent="0.2">
      <c r="A313" s="76">
        <v>40174608</v>
      </c>
      <c r="B313" s="76">
        <v>92016387</v>
      </c>
      <c r="C313" s="319" t="s">
        <v>1390</v>
      </c>
      <c r="D313" s="214">
        <v>20606</v>
      </c>
      <c r="E313" s="259" t="s">
        <v>181</v>
      </c>
      <c r="F313" s="259" t="s">
        <v>53</v>
      </c>
      <c r="G313" s="319" t="s">
        <v>1390</v>
      </c>
      <c r="H313" s="267" t="s">
        <v>895</v>
      </c>
      <c r="I313" s="262">
        <v>40</v>
      </c>
      <c r="J313" s="330">
        <v>290</v>
      </c>
      <c r="K313" s="264">
        <f t="shared" si="9"/>
        <v>11600</v>
      </c>
      <c r="L313" s="164" t="s">
        <v>85</v>
      </c>
      <c r="M313" s="120" t="s">
        <v>13</v>
      </c>
    </row>
    <row r="314" spans="1:13" x14ac:dyDescent="0.2">
      <c r="A314" s="252">
        <v>40173304</v>
      </c>
      <c r="B314" s="252">
        <v>92079403</v>
      </c>
      <c r="C314" s="328" t="s">
        <v>1391</v>
      </c>
      <c r="D314" s="331">
        <v>20306</v>
      </c>
      <c r="E314" s="332" t="s">
        <v>18</v>
      </c>
      <c r="F314" s="332" t="s">
        <v>175</v>
      </c>
      <c r="G314" s="290" t="s">
        <v>1392</v>
      </c>
      <c r="H314" s="224" t="s">
        <v>900</v>
      </c>
      <c r="I314" s="262">
        <v>200</v>
      </c>
      <c r="J314" s="330">
        <v>180</v>
      </c>
      <c r="K314" s="264">
        <f t="shared" si="9"/>
        <v>36000</v>
      </c>
      <c r="L314" s="164" t="s">
        <v>85</v>
      </c>
      <c r="M314" s="120" t="s">
        <v>13</v>
      </c>
    </row>
    <row r="315" spans="1:13" ht="38.25" x14ac:dyDescent="0.2">
      <c r="A315" s="76">
        <v>30102015</v>
      </c>
      <c r="B315" s="76">
        <v>92038608</v>
      </c>
      <c r="C315" s="304" t="s">
        <v>1393</v>
      </c>
      <c r="D315" s="214">
        <v>20306</v>
      </c>
      <c r="E315" s="259">
        <v>155</v>
      </c>
      <c r="F315" s="259" t="s">
        <v>22</v>
      </c>
      <c r="G315" s="290" t="s">
        <v>1394</v>
      </c>
      <c r="H315" s="224" t="s">
        <v>1395</v>
      </c>
      <c r="I315" s="333">
        <v>76</v>
      </c>
      <c r="J315" s="326">
        <v>1819</v>
      </c>
      <c r="K315" s="264">
        <f t="shared" si="9"/>
        <v>138244</v>
      </c>
      <c r="L315" s="164" t="s">
        <v>85</v>
      </c>
      <c r="M315" s="120" t="s">
        <v>13</v>
      </c>
    </row>
    <row r="316" spans="1:13" ht="38.25" x14ac:dyDescent="0.2">
      <c r="A316" s="76">
        <v>13111201</v>
      </c>
      <c r="B316" s="316">
        <v>92079530</v>
      </c>
      <c r="C316" s="319" t="s">
        <v>1396</v>
      </c>
      <c r="D316" s="214">
        <v>20306</v>
      </c>
      <c r="E316" s="259">
        <v>155</v>
      </c>
      <c r="F316" s="259" t="s">
        <v>22</v>
      </c>
      <c r="G316" s="290" t="s">
        <v>1397</v>
      </c>
      <c r="H316" s="224" t="s">
        <v>1395</v>
      </c>
      <c r="I316" s="333">
        <v>205</v>
      </c>
      <c r="J316" s="326">
        <v>3357</v>
      </c>
      <c r="K316" s="264">
        <f t="shared" si="9"/>
        <v>688185</v>
      </c>
      <c r="L316" s="164" t="s">
        <v>85</v>
      </c>
      <c r="M316" s="120" t="s">
        <v>13</v>
      </c>
    </row>
    <row r="317" spans="1:13" x14ac:dyDescent="0.2">
      <c r="A317" s="257" t="s">
        <v>1398</v>
      </c>
      <c r="B317" s="257" t="s">
        <v>1399</v>
      </c>
      <c r="C317" s="258" t="s">
        <v>1400</v>
      </c>
      <c r="D317" s="214">
        <v>20399</v>
      </c>
      <c r="E317" s="259">
        <v>180</v>
      </c>
      <c r="F317" s="259" t="s">
        <v>930</v>
      </c>
      <c r="G317" s="290" t="s">
        <v>1401</v>
      </c>
      <c r="H317" s="224" t="s">
        <v>999</v>
      </c>
      <c r="I317" s="334">
        <v>45</v>
      </c>
      <c r="J317" s="330">
        <v>3972</v>
      </c>
      <c r="K317" s="264">
        <f t="shared" si="9"/>
        <v>178740</v>
      </c>
      <c r="L317" s="164" t="s">
        <v>85</v>
      </c>
      <c r="M317" s="120" t="s">
        <v>13</v>
      </c>
    </row>
    <row r="318" spans="1:13" x14ac:dyDescent="0.2">
      <c r="A318" s="257" t="s">
        <v>1402</v>
      </c>
      <c r="B318" s="257" t="s">
        <v>1403</v>
      </c>
      <c r="C318" s="258" t="s">
        <v>1404</v>
      </c>
      <c r="D318" s="214">
        <v>20399</v>
      </c>
      <c r="E318" s="259">
        <v>185</v>
      </c>
      <c r="F318" s="259" t="s">
        <v>246</v>
      </c>
      <c r="G318" s="290" t="s">
        <v>1405</v>
      </c>
      <c r="H318" s="224" t="s">
        <v>900</v>
      </c>
      <c r="I318" s="333">
        <v>15</v>
      </c>
      <c r="J318" s="326">
        <v>2310</v>
      </c>
      <c r="K318" s="264">
        <f t="shared" si="9"/>
        <v>34650</v>
      </c>
      <c r="L318" s="164" t="s">
        <v>85</v>
      </c>
      <c r="M318" s="120" t="s">
        <v>13</v>
      </c>
    </row>
    <row r="319" spans="1:13" ht="38.25" x14ac:dyDescent="0.2">
      <c r="A319" s="76">
        <v>21101803</v>
      </c>
      <c r="B319" s="76">
        <v>92080004</v>
      </c>
      <c r="C319" s="304" t="s">
        <v>1406</v>
      </c>
      <c r="D319" s="253">
        <v>20399</v>
      </c>
      <c r="E319" s="259" t="s">
        <v>215</v>
      </c>
      <c r="F319" s="259" t="s">
        <v>19</v>
      </c>
      <c r="G319" s="260" t="s">
        <v>1407</v>
      </c>
      <c r="H319" s="261" t="s">
        <v>900</v>
      </c>
      <c r="I319" s="333">
        <v>86</v>
      </c>
      <c r="J319" s="263">
        <v>2400</v>
      </c>
      <c r="K319" s="264">
        <f t="shared" si="9"/>
        <v>206400</v>
      </c>
      <c r="L319" s="164" t="s">
        <v>85</v>
      </c>
      <c r="M319" s="120" t="s">
        <v>13</v>
      </c>
    </row>
    <row r="320" spans="1:13" ht="25.5" x14ac:dyDescent="0.2">
      <c r="A320" s="76">
        <v>24111810</v>
      </c>
      <c r="B320" s="76">
        <v>90032775</v>
      </c>
      <c r="C320" s="319" t="s">
        <v>1408</v>
      </c>
      <c r="D320" s="253">
        <v>20399</v>
      </c>
      <c r="E320" s="259">
        <v>205</v>
      </c>
      <c r="F320" s="259" t="s">
        <v>22</v>
      </c>
      <c r="G320" s="273" t="s">
        <v>1409</v>
      </c>
      <c r="H320" s="274" t="s">
        <v>900</v>
      </c>
      <c r="I320" s="333">
        <v>2</v>
      </c>
      <c r="J320" s="275">
        <v>150000</v>
      </c>
      <c r="K320" s="264">
        <f t="shared" si="9"/>
        <v>300000</v>
      </c>
      <c r="L320" s="164" t="s">
        <v>85</v>
      </c>
      <c r="M320" s="120" t="s">
        <v>13</v>
      </c>
    </row>
    <row r="321" spans="1:13" ht="25.5" x14ac:dyDescent="0.2">
      <c r="A321" s="76">
        <v>27111503</v>
      </c>
      <c r="B321" s="76">
        <v>92012382</v>
      </c>
      <c r="C321" s="305" t="s">
        <v>1410</v>
      </c>
      <c r="D321" s="253">
        <v>20401</v>
      </c>
      <c r="E321" s="259">
        <v>190</v>
      </c>
      <c r="F321" s="259" t="s">
        <v>22</v>
      </c>
      <c r="G321" s="273" t="s">
        <v>1411</v>
      </c>
      <c r="H321" s="274" t="s">
        <v>900</v>
      </c>
      <c r="I321" s="333">
        <v>157</v>
      </c>
      <c r="J321" s="275">
        <v>2513</v>
      </c>
      <c r="K321" s="264">
        <f t="shared" si="9"/>
        <v>394541</v>
      </c>
      <c r="L321" s="164" t="s">
        <v>85</v>
      </c>
      <c r="M321" s="120" t="s">
        <v>13</v>
      </c>
    </row>
    <row r="322" spans="1:13" x14ac:dyDescent="0.2">
      <c r="A322" s="76">
        <v>27112116</v>
      </c>
      <c r="B322" s="76">
        <v>90008581</v>
      </c>
      <c r="C322" s="304" t="s">
        <v>1412</v>
      </c>
      <c r="D322" s="253">
        <v>20401</v>
      </c>
      <c r="E322" s="259">
        <v>50</v>
      </c>
      <c r="F322" s="259" t="s">
        <v>1354</v>
      </c>
      <c r="G322" s="273" t="s">
        <v>1413</v>
      </c>
      <c r="H322" s="274" t="s">
        <v>900</v>
      </c>
      <c r="I322" s="333">
        <v>1</v>
      </c>
      <c r="J322" s="275">
        <v>6450</v>
      </c>
      <c r="K322" s="264">
        <f t="shared" si="9"/>
        <v>6450</v>
      </c>
      <c r="L322" s="164" t="s">
        <v>85</v>
      </c>
      <c r="M322" s="120" t="s">
        <v>13</v>
      </c>
    </row>
    <row r="323" spans="1:13" x14ac:dyDescent="0.2">
      <c r="A323" s="76">
        <v>27112001</v>
      </c>
      <c r="B323" s="76">
        <v>92080759</v>
      </c>
      <c r="C323" s="304" t="s">
        <v>1414</v>
      </c>
      <c r="D323" s="253">
        <v>20401</v>
      </c>
      <c r="E323" s="259">
        <v>190</v>
      </c>
      <c r="F323" s="259" t="s">
        <v>31</v>
      </c>
      <c r="G323" s="273" t="s">
        <v>1415</v>
      </c>
      <c r="H323" s="274" t="s">
        <v>900</v>
      </c>
      <c r="I323" s="335">
        <v>10</v>
      </c>
      <c r="J323" s="275">
        <v>2513</v>
      </c>
      <c r="K323" s="264">
        <f t="shared" si="9"/>
        <v>25130</v>
      </c>
      <c r="L323" s="164" t="s">
        <v>85</v>
      </c>
      <c r="M323" s="120" t="s">
        <v>13</v>
      </c>
    </row>
    <row r="324" spans="1:13" x14ac:dyDescent="0.2">
      <c r="A324" s="252">
        <v>27112004</v>
      </c>
      <c r="B324" s="252">
        <v>92013046</v>
      </c>
      <c r="C324" s="258" t="s">
        <v>1416</v>
      </c>
      <c r="D324" s="253">
        <v>20401</v>
      </c>
      <c r="E324" s="259" t="s">
        <v>215</v>
      </c>
      <c r="F324" s="259" t="s">
        <v>36</v>
      </c>
      <c r="G324" s="273" t="s">
        <v>1417</v>
      </c>
      <c r="H324" s="274" t="s">
        <v>900</v>
      </c>
      <c r="I324" s="262">
        <v>8</v>
      </c>
      <c r="J324" s="275">
        <v>4698</v>
      </c>
      <c r="K324" s="264">
        <f t="shared" si="9"/>
        <v>37584</v>
      </c>
      <c r="L324" s="164" t="s">
        <v>85</v>
      </c>
      <c r="M324" s="120" t="s">
        <v>13</v>
      </c>
    </row>
    <row r="325" spans="1:13" x14ac:dyDescent="0.2">
      <c r="A325" s="252">
        <v>27112024</v>
      </c>
      <c r="B325" s="252">
        <v>92084374</v>
      </c>
      <c r="C325" s="258" t="s">
        <v>1418</v>
      </c>
      <c r="D325" s="253">
        <v>20401</v>
      </c>
      <c r="E325" s="259" t="s">
        <v>215</v>
      </c>
      <c r="F325" s="259" t="s">
        <v>741</v>
      </c>
      <c r="G325" s="317" t="s">
        <v>1419</v>
      </c>
      <c r="H325" s="274" t="s">
        <v>900</v>
      </c>
      <c r="I325" s="262">
        <v>5</v>
      </c>
      <c r="J325" s="275">
        <v>12996</v>
      </c>
      <c r="K325" s="264">
        <f t="shared" si="9"/>
        <v>64980</v>
      </c>
      <c r="L325" s="164" t="s">
        <v>85</v>
      </c>
      <c r="M325" s="120" t="s">
        <v>13</v>
      </c>
    </row>
    <row r="326" spans="1:13" ht="25.5" x14ac:dyDescent="0.2">
      <c r="A326" s="76">
        <v>27112004</v>
      </c>
      <c r="B326" s="76">
        <v>92071148</v>
      </c>
      <c r="C326" s="311" t="s">
        <v>1420</v>
      </c>
      <c r="D326" s="253">
        <v>20401</v>
      </c>
      <c r="E326" s="259" t="s">
        <v>215</v>
      </c>
      <c r="F326" s="259" t="s">
        <v>216</v>
      </c>
      <c r="G326" s="317" t="s">
        <v>1421</v>
      </c>
      <c r="H326" s="274" t="s">
        <v>900</v>
      </c>
      <c r="I326" s="262">
        <v>7</v>
      </c>
      <c r="J326" s="275">
        <v>4063</v>
      </c>
      <c r="K326" s="264">
        <f t="shared" si="9"/>
        <v>28441</v>
      </c>
      <c r="L326" s="164" t="s">
        <v>85</v>
      </c>
      <c r="M326" s="120" t="s">
        <v>13</v>
      </c>
    </row>
    <row r="327" spans="1:13" x14ac:dyDescent="0.2">
      <c r="A327" s="252">
        <v>27112003</v>
      </c>
      <c r="B327" s="252">
        <v>92029673</v>
      </c>
      <c r="C327" s="258" t="s">
        <v>1422</v>
      </c>
      <c r="D327" s="253">
        <v>20401</v>
      </c>
      <c r="E327" s="259">
        <v>900</v>
      </c>
      <c r="F327" s="259" t="s">
        <v>1423</v>
      </c>
      <c r="G327" s="273" t="s">
        <v>1424</v>
      </c>
      <c r="H327" s="274" t="s">
        <v>900</v>
      </c>
      <c r="I327" s="336">
        <v>8</v>
      </c>
      <c r="J327" s="275">
        <v>4908</v>
      </c>
      <c r="K327" s="337">
        <f t="shared" si="9"/>
        <v>39264</v>
      </c>
      <c r="L327" s="164" t="s">
        <v>85</v>
      </c>
      <c r="M327" s="120" t="s">
        <v>13</v>
      </c>
    </row>
    <row r="328" spans="1:13" x14ac:dyDescent="0.2">
      <c r="A328" s="252">
        <v>24101506</v>
      </c>
      <c r="B328" s="252">
        <v>90033540</v>
      </c>
      <c r="C328" s="258" t="s">
        <v>1425</v>
      </c>
      <c r="D328" s="253">
        <v>20401</v>
      </c>
      <c r="E328" s="259">
        <v>900</v>
      </c>
      <c r="F328" s="259" t="s">
        <v>1426</v>
      </c>
      <c r="G328" s="273" t="s">
        <v>1427</v>
      </c>
      <c r="H328" s="274" t="s">
        <v>900</v>
      </c>
      <c r="I328" s="307">
        <v>15</v>
      </c>
      <c r="J328" s="275">
        <v>16648</v>
      </c>
      <c r="K328" s="264">
        <f>I328*J328</f>
        <v>249720</v>
      </c>
      <c r="L328" s="164" t="s">
        <v>85</v>
      </c>
      <c r="M328" s="120" t="s">
        <v>13</v>
      </c>
    </row>
    <row r="329" spans="1:13" x14ac:dyDescent="0.2">
      <c r="A329" s="252">
        <v>10141501</v>
      </c>
      <c r="B329" s="252">
        <v>92085175</v>
      </c>
      <c r="C329" s="258" t="s">
        <v>1428</v>
      </c>
      <c r="D329" s="253">
        <v>20401</v>
      </c>
      <c r="E329" s="259">
        <v>900</v>
      </c>
      <c r="F329" s="259" t="s">
        <v>1429</v>
      </c>
      <c r="G329" s="273" t="s">
        <v>1430</v>
      </c>
      <c r="H329" s="274" t="s">
        <v>900</v>
      </c>
      <c r="I329" s="307">
        <v>4</v>
      </c>
      <c r="J329" s="275">
        <v>260190</v>
      </c>
      <c r="K329" s="264">
        <f>I329*J329</f>
        <v>1040760</v>
      </c>
      <c r="L329" s="164" t="s">
        <v>85</v>
      </c>
      <c r="M329" s="120" t="s">
        <v>13</v>
      </c>
    </row>
    <row r="330" spans="1:13" x14ac:dyDescent="0.2">
      <c r="A330" s="257" t="s">
        <v>1431</v>
      </c>
      <c r="B330" s="257" t="s">
        <v>1432</v>
      </c>
      <c r="C330" s="258" t="s">
        <v>1433</v>
      </c>
      <c r="D330" s="253">
        <v>20401</v>
      </c>
      <c r="E330" s="259" t="s">
        <v>181</v>
      </c>
      <c r="F330" s="259" t="s">
        <v>25</v>
      </c>
      <c r="G330" s="317" t="s">
        <v>1434</v>
      </c>
      <c r="H330" s="274" t="s">
        <v>900</v>
      </c>
      <c r="I330" s="307">
        <v>6</v>
      </c>
      <c r="J330" s="275">
        <v>1097</v>
      </c>
      <c r="K330" s="264">
        <f>I330*J330</f>
        <v>6582</v>
      </c>
      <c r="L330" s="164" t="s">
        <v>85</v>
      </c>
      <c r="M330" s="120" t="s">
        <v>13</v>
      </c>
    </row>
    <row r="331" spans="1:13" x14ac:dyDescent="0.2">
      <c r="A331" s="76">
        <v>27111908</v>
      </c>
      <c r="B331" s="76">
        <v>92079037</v>
      </c>
      <c r="C331" s="278" t="s">
        <v>1435</v>
      </c>
      <c r="D331" s="253">
        <v>20401</v>
      </c>
      <c r="E331" s="259">
        <v>900</v>
      </c>
      <c r="F331" s="259" t="s">
        <v>1436</v>
      </c>
      <c r="G331" s="260" t="s">
        <v>1437</v>
      </c>
      <c r="H331" s="261" t="s">
        <v>900</v>
      </c>
      <c r="I331" s="307">
        <v>4</v>
      </c>
      <c r="J331" s="263">
        <v>2904</v>
      </c>
      <c r="K331" s="264">
        <f>I331*J331</f>
        <v>11616</v>
      </c>
      <c r="L331" s="164" t="s">
        <v>85</v>
      </c>
      <c r="M331" s="120" t="s">
        <v>13</v>
      </c>
    </row>
    <row r="332" spans="1:13" ht="38.25" x14ac:dyDescent="0.2">
      <c r="A332" s="76">
        <v>27112029</v>
      </c>
      <c r="B332" s="76">
        <v>92079621</v>
      </c>
      <c r="C332" s="311" t="s">
        <v>1438</v>
      </c>
      <c r="D332" s="253">
        <v>20401</v>
      </c>
      <c r="E332" s="259">
        <v>275</v>
      </c>
      <c r="F332" s="259" t="s">
        <v>22</v>
      </c>
      <c r="G332" s="273" t="s">
        <v>1439</v>
      </c>
      <c r="H332" s="274" t="s">
        <v>900</v>
      </c>
      <c r="I332" s="262">
        <v>20</v>
      </c>
      <c r="J332" s="275">
        <v>4961</v>
      </c>
      <c r="K332" s="264">
        <f>J332*I332</f>
        <v>99220</v>
      </c>
      <c r="L332" s="164" t="s">
        <v>85</v>
      </c>
      <c r="M332" s="120" t="s">
        <v>13</v>
      </c>
    </row>
    <row r="333" spans="1:13" ht="25.5" x14ac:dyDescent="0.2">
      <c r="A333" s="316">
        <v>10131698</v>
      </c>
      <c r="B333" s="76">
        <v>92080823</v>
      </c>
      <c r="C333" s="305" t="s">
        <v>1440</v>
      </c>
      <c r="D333" s="253">
        <v>20401</v>
      </c>
      <c r="E333" s="259">
        <v>410</v>
      </c>
      <c r="F333" s="259" t="s">
        <v>15</v>
      </c>
      <c r="G333" s="273" t="s">
        <v>1441</v>
      </c>
      <c r="H333" s="274" t="s">
        <v>895</v>
      </c>
      <c r="I333" s="262">
        <v>60</v>
      </c>
      <c r="J333" s="275">
        <v>7834</v>
      </c>
      <c r="K333" s="264">
        <f>J333*I333</f>
        <v>470040</v>
      </c>
      <c r="L333" s="164" t="s">
        <v>85</v>
      </c>
      <c r="M333" s="120" t="s">
        <v>13</v>
      </c>
    </row>
    <row r="334" spans="1:13" ht="25.5" x14ac:dyDescent="0.2">
      <c r="A334" s="316">
        <v>10131699</v>
      </c>
      <c r="B334" s="76">
        <v>92080734</v>
      </c>
      <c r="C334" s="305" t="s">
        <v>1442</v>
      </c>
      <c r="D334" s="253">
        <v>20401</v>
      </c>
      <c r="E334" s="259">
        <v>410</v>
      </c>
      <c r="F334" s="259" t="s">
        <v>216</v>
      </c>
      <c r="G334" s="273" t="s">
        <v>1443</v>
      </c>
      <c r="H334" s="274" t="s">
        <v>895</v>
      </c>
      <c r="I334" s="262">
        <v>28</v>
      </c>
      <c r="J334" s="275">
        <v>13000</v>
      </c>
      <c r="K334" s="264">
        <f>J334*I334</f>
        <v>364000</v>
      </c>
      <c r="L334" s="164" t="s">
        <v>85</v>
      </c>
      <c r="M334" s="120" t="s">
        <v>13</v>
      </c>
    </row>
    <row r="335" spans="1:13" ht="38.25" x14ac:dyDescent="0.2">
      <c r="A335" s="76">
        <v>27111908</v>
      </c>
      <c r="B335" s="76">
        <v>92079622</v>
      </c>
      <c r="C335" s="318" t="s">
        <v>1444</v>
      </c>
      <c r="D335" s="253">
        <v>20401</v>
      </c>
      <c r="E335" s="259">
        <v>900</v>
      </c>
      <c r="F335" s="259" t="s">
        <v>1445</v>
      </c>
      <c r="G335" s="273" t="s">
        <v>1446</v>
      </c>
      <c r="H335" s="274" t="s">
        <v>900</v>
      </c>
      <c r="I335" s="307">
        <v>20</v>
      </c>
      <c r="J335" s="275">
        <v>2100</v>
      </c>
      <c r="K335" s="264">
        <f>I335*J335</f>
        <v>42000</v>
      </c>
      <c r="L335" s="164" t="s">
        <v>85</v>
      </c>
      <c r="M335" s="120" t="s">
        <v>13</v>
      </c>
    </row>
    <row r="336" spans="1:13" ht="25.5" x14ac:dyDescent="0.2">
      <c r="A336" s="76">
        <v>27111904</v>
      </c>
      <c r="B336" s="76">
        <v>92011262</v>
      </c>
      <c r="C336" s="315" t="s">
        <v>1447</v>
      </c>
      <c r="D336" s="253">
        <v>20401</v>
      </c>
      <c r="E336" s="259" t="s">
        <v>1448</v>
      </c>
      <c r="F336" s="259" t="s">
        <v>1449</v>
      </c>
      <c r="G336" s="273" t="s">
        <v>1450</v>
      </c>
      <c r="H336" s="274" t="s">
        <v>900</v>
      </c>
      <c r="I336" s="307">
        <v>16</v>
      </c>
      <c r="J336" s="275">
        <v>1400</v>
      </c>
      <c r="K336" s="264">
        <f>I336*J336</f>
        <v>22400</v>
      </c>
      <c r="L336" s="164" t="s">
        <v>85</v>
      </c>
      <c r="M336" s="120" t="s">
        <v>13</v>
      </c>
    </row>
    <row r="337" spans="1:13" x14ac:dyDescent="0.2">
      <c r="A337" s="76">
        <v>27112823</v>
      </c>
      <c r="B337" s="76">
        <v>92011269</v>
      </c>
      <c r="C337" s="315" t="s">
        <v>1451</v>
      </c>
      <c r="D337" s="253">
        <v>20402</v>
      </c>
      <c r="E337" s="259" t="s">
        <v>32</v>
      </c>
      <c r="F337" s="259" t="s">
        <v>939</v>
      </c>
      <c r="G337" s="273" t="s">
        <v>1452</v>
      </c>
      <c r="H337" s="274" t="s">
        <v>900</v>
      </c>
      <c r="I337" s="307">
        <v>6</v>
      </c>
      <c r="J337" s="275">
        <v>18000</v>
      </c>
      <c r="K337" s="264">
        <f>I337*J337</f>
        <v>108000</v>
      </c>
      <c r="L337" s="164" t="s">
        <v>85</v>
      </c>
      <c r="M337" s="120" t="s">
        <v>13</v>
      </c>
    </row>
    <row r="338" spans="1:13" x14ac:dyDescent="0.2">
      <c r="A338" s="76">
        <v>26101732</v>
      </c>
      <c r="B338" s="76">
        <v>92048785</v>
      </c>
      <c r="C338" s="315" t="s">
        <v>1453</v>
      </c>
      <c r="D338" s="253">
        <v>20402</v>
      </c>
      <c r="E338" s="259" t="s">
        <v>1454</v>
      </c>
      <c r="F338" s="259" t="s">
        <v>22</v>
      </c>
      <c r="G338" s="273" t="s">
        <v>1455</v>
      </c>
      <c r="H338" s="274" t="s">
        <v>900</v>
      </c>
      <c r="I338" s="307">
        <v>30</v>
      </c>
      <c r="J338" s="275">
        <v>3800</v>
      </c>
      <c r="K338" s="264">
        <f>I338*J338</f>
        <v>114000</v>
      </c>
      <c r="L338" s="164" t="s">
        <v>85</v>
      </c>
      <c r="M338" s="120" t="s">
        <v>13</v>
      </c>
    </row>
    <row r="339" spans="1:13" x14ac:dyDescent="0.2">
      <c r="A339" s="276" t="s">
        <v>1456</v>
      </c>
      <c r="B339" s="276" t="s">
        <v>1457</v>
      </c>
      <c r="C339" s="258" t="s">
        <v>1458</v>
      </c>
      <c r="D339" s="253">
        <v>20401</v>
      </c>
      <c r="E339" s="268" t="s">
        <v>16</v>
      </c>
      <c r="F339" s="268" t="s">
        <v>1459</v>
      </c>
      <c r="G339" s="71" t="s">
        <v>1460</v>
      </c>
      <c r="H339" s="274" t="s">
        <v>1461</v>
      </c>
      <c r="I339" s="307">
        <v>1</v>
      </c>
      <c r="J339" s="275">
        <v>15000</v>
      </c>
      <c r="K339" s="264">
        <f>I339*J339</f>
        <v>15000</v>
      </c>
      <c r="L339" s="164" t="s">
        <v>85</v>
      </c>
      <c r="M339" s="120" t="s">
        <v>13</v>
      </c>
    </row>
    <row r="340" spans="1:13" x14ac:dyDescent="0.2">
      <c r="A340" s="252">
        <v>27111517</v>
      </c>
      <c r="B340" s="252">
        <v>92085002</v>
      </c>
      <c r="C340" s="258" t="s">
        <v>1462</v>
      </c>
      <c r="D340" s="321">
        <v>20401</v>
      </c>
      <c r="E340" s="259" t="s">
        <v>16</v>
      </c>
      <c r="F340" s="259" t="s">
        <v>1463</v>
      </c>
      <c r="G340" s="71" t="s">
        <v>1464</v>
      </c>
      <c r="H340" s="274" t="s">
        <v>1465</v>
      </c>
      <c r="I340" s="336">
        <v>12</v>
      </c>
      <c r="J340" s="275">
        <v>4000</v>
      </c>
      <c r="K340" s="337">
        <f>J340*I340</f>
        <v>48000</v>
      </c>
      <c r="L340" s="164" t="s">
        <v>85</v>
      </c>
      <c r="M340" s="120" t="s">
        <v>13</v>
      </c>
    </row>
    <row r="341" spans="1:13" ht="25.5" x14ac:dyDescent="0.2">
      <c r="A341" s="201">
        <v>42142523</v>
      </c>
      <c r="B341" s="47">
        <v>90039126</v>
      </c>
      <c r="C341" s="278" t="s">
        <v>1466</v>
      </c>
      <c r="D341" s="272">
        <v>29902</v>
      </c>
      <c r="E341" s="259" t="s">
        <v>211</v>
      </c>
      <c r="F341" s="259" t="s">
        <v>1429</v>
      </c>
      <c r="G341" s="273" t="s">
        <v>1467</v>
      </c>
      <c r="H341" s="274" t="s">
        <v>900</v>
      </c>
      <c r="I341" s="262">
        <v>34</v>
      </c>
      <c r="J341" s="275">
        <v>260</v>
      </c>
      <c r="K341" s="264">
        <f t="shared" ref="K341:K395" si="10">J341*I341</f>
        <v>8840</v>
      </c>
      <c r="L341" s="164" t="s">
        <v>85</v>
      </c>
      <c r="M341" s="120" t="s">
        <v>13</v>
      </c>
    </row>
    <row r="342" spans="1:13" x14ac:dyDescent="0.2">
      <c r="A342" s="252">
        <v>42142609</v>
      </c>
      <c r="B342" s="252">
        <v>90013921</v>
      </c>
      <c r="C342" s="258" t="s">
        <v>1468</v>
      </c>
      <c r="D342" s="272">
        <v>29902</v>
      </c>
      <c r="E342" s="259" t="s">
        <v>33</v>
      </c>
      <c r="F342" s="259" t="s">
        <v>20</v>
      </c>
      <c r="G342" s="273" t="s">
        <v>1469</v>
      </c>
      <c r="H342" s="274" t="s">
        <v>900</v>
      </c>
      <c r="I342" s="262">
        <v>120</v>
      </c>
      <c r="J342" s="275">
        <v>53</v>
      </c>
      <c r="K342" s="264">
        <f t="shared" si="10"/>
        <v>6360</v>
      </c>
      <c r="L342" s="164" t="s">
        <v>85</v>
      </c>
      <c r="M342" s="120" t="s">
        <v>13</v>
      </c>
    </row>
    <row r="343" spans="1:13" x14ac:dyDescent="0.2">
      <c r="A343" s="252">
        <v>42142523</v>
      </c>
      <c r="B343" s="252">
        <v>90039126</v>
      </c>
      <c r="C343" s="258" t="s">
        <v>1470</v>
      </c>
      <c r="D343" s="272">
        <v>29902</v>
      </c>
      <c r="E343" s="259" t="s">
        <v>211</v>
      </c>
      <c r="F343" s="259" t="s">
        <v>1471</v>
      </c>
      <c r="G343" s="273" t="s">
        <v>1472</v>
      </c>
      <c r="H343" s="274" t="s">
        <v>900</v>
      </c>
      <c r="I343" s="262">
        <v>12</v>
      </c>
      <c r="J343" s="275">
        <v>450</v>
      </c>
      <c r="K343" s="264">
        <f t="shared" si="10"/>
        <v>5400</v>
      </c>
      <c r="L343" s="164" t="s">
        <v>85</v>
      </c>
      <c r="M343" s="120" t="s">
        <v>13</v>
      </c>
    </row>
    <row r="344" spans="1:13" x14ac:dyDescent="0.2">
      <c r="A344" s="257" t="s">
        <v>1473</v>
      </c>
      <c r="B344" s="257" t="s">
        <v>1474</v>
      </c>
      <c r="C344" s="258" t="s">
        <v>1475</v>
      </c>
      <c r="D344" s="272">
        <v>29903</v>
      </c>
      <c r="E344" s="259" t="s">
        <v>181</v>
      </c>
      <c r="F344" s="259" t="s">
        <v>20</v>
      </c>
      <c r="G344" s="260" t="s">
        <v>1476</v>
      </c>
      <c r="H344" s="261" t="s">
        <v>900</v>
      </c>
      <c r="I344" s="262">
        <v>40</v>
      </c>
      <c r="J344" s="263">
        <v>6500</v>
      </c>
      <c r="K344" s="264">
        <f t="shared" si="10"/>
        <v>260000</v>
      </c>
      <c r="L344" s="164" t="s">
        <v>85</v>
      </c>
      <c r="M344" s="120" t="s">
        <v>13</v>
      </c>
    </row>
    <row r="345" spans="1:13" x14ac:dyDescent="0.2">
      <c r="A345" s="257" t="s">
        <v>1473</v>
      </c>
      <c r="B345" s="257" t="s">
        <v>1477</v>
      </c>
      <c r="C345" s="258" t="s">
        <v>1478</v>
      </c>
      <c r="D345" s="272">
        <v>29903</v>
      </c>
      <c r="E345" s="259" t="s">
        <v>181</v>
      </c>
      <c r="F345" s="259" t="s">
        <v>332</v>
      </c>
      <c r="G345" s="260" t="s">
        <v>1479</v>
      </c>
      <c r="H345" s="261" t="s">
        <v>900</v>
      </c>
      <c r="I345" s="262">
        <v>20</v>
      </c>
      <c r="J345" s="263">
        <v>6500</v>
      </c>
      <c r="K345" s="264">
        <f t="shared" si="10"/>
        <v>130000</v>
      </c>
      <c r="L345" s="164" t="s">
        <v>85</v>
      </c>
      <c r="M345" s="120" t="s">
        <v>13</v>
      </c>
    </row>
    <row r="346" spans="1:13" x14ac:dyDescent="0.2">
      <c r="A346" s="252">
        <v>24121508</v>
      </c>
      <c r="B346" s="252">
        <v>92078586</v>
      </c>
      <c r="C346" s="258" t="s">
        <v>1480</v>
      </c>
      <c r="D346" s="253">
        <v>29903</v>
      </c>
      <c r="E346" s="259">
        <v>900</v>
      </c>
      <c r="F346" s="259" t="s">
        <v>1481</v>
      </c>
      <c r="G346" s="291" t="s">
        <v>1482</v>
      </c>
      <c r="H346" s="261" t="s">
        <v>900</v>
      </c>
      <c r="I346" s="262">
        <v>31580</v>
      </c>
      <c r="J346" s="263">
        <v>60</v>
      </c>
      <c r="K346" s="264">
        <f t="shared" si="10"/>
        <v>1894800</v>
      </c>
      <c r="L346" s="164" t="s">
        <v>85</v>
      </c>
      <c r="M346" s="120" t="s">
        <v>13</v>
      </c>
    </row>
    <row r="347" spans="1:13" ht="38.25" x14ac:dyDescent="0.2">
      <c r="A347" s="76">
        <v>31152102</v>
      </c>
      <c r="B347" s="76">
        <v>90019396</v>
      </c>
      <c r="C347" s="70" t="s">
        <v>1483</v>
      </c>
      <c r="D347" s="253">
        <v>29904</v>
      </c>
      <c r="E347" s="259" t="s">
        <v>37</v>
      </c>
      <c r="F347" s="259" t="s">
        <v>1484</v>
      </c>
      <c r="G347" s="260" t="s">
        <v>1485</v>
      </c>
      <c r="H347" s="261" t="s">
        <v>1337</v>
      </c>
      <c r="I347" s="262">
        <v>3100</v>
      </c>
      <c r="J347" s="263">
        <v>88</v>
      </c>
      <c r="K347" s="264">
        <f t="shared" si="10"/>
        <v>272800</v>
      </c>
      <c r="L347" s="164" t="s">
        <v>85</v>
      </c>
      <c r="M347" s="120" t="s">
        <v>13</v>
      </c>
    </row>
    <row r="348" spans="1:13" ht="25.5" x14ac:dyDescent="0.2">
      <c r="A348" s="76">
        <v>31152108</v>
      </c>
      <c r="B348" s="76">
        <v>90031762</v>
      </c>
      <c r="C348" s="304" t="s">
        <v>1486</v>
      </c>
      <c r="D348" s="253">
        <v>29904</v>
      </c>
      <c r="E348" s="259" t="s">
        <v>37</v>
      </c>
      <c r="F348" s="259" t="s">
        <v>598</v>
      </c>
      <c r="G348" s="290" t="s">
        <v>1487</v>
      </c>
      <c r="H348" s="224" t="s">
        <v>913</v>
      </c>
      <c r="I348" s="336">
        <v>57</v>
      </c>
      <c r="J348" s="263">
        <v>2111</v>
      </c>
      <c r="K348" s="337">
        <f t="shared" si="10"/>
        <v>120327</v>
      </c>
      <c r="L348" s="164" t="s">
        <v>85</v>
      </c>
      <c r="M348" s="120" t="s">
        <v>13</v>
      </c>
    </row>
    <row r="349" spans="1:13" ht="25.5" x14ac:dyDescent="0.2">
      <c r="A349" s="76">
        <v>31151507</v>
      </c>
      <c r="B349" s="76">
        <v>92015237</v>
      </c>
      <c r="C349" s="304" t="s">
        <v>1486</v>
      </c>
      <c r="D349" s="253">
        <v>29904</v>
      </c>
      <c r="E349" s="259" t="s">
        <v>37</v>
      </c>
      <c r="F349" s="259" t="s">
        <v>598</v>
      </c>
      <c r="G349" s="273" t="s">
        <v>1488</v>
      </c>
      <c r="H349" s="274" t="s">
        <v>1337</v>
      </c>
      <c r="I349" s="262">
        <v>20</v>
      </c>
      <c r="J349" s="275">
        <v>419</v>
      </c>
      <c r="K349" s="264">
        <f t="shared" si="10"/>
        <v>8380</v>
      </c>
      <c r="L349" s="164" t="s">
        <v>85</v>
      </c>
      <c r="M349" s="120" t="s">
        <v>13</v>
      </c>
    </row>
    <row r="350" spans="1:13" ht="38.25" x14ac:dyDescent="0.2">
      <c r="A350" s="316">
        <v>21102305</v>
      </c>
      <c r="B350" s="76">
        <v>92080735</v>
      </c>
      <c r="C350" s="319" t="s">
        <v>1489</v>
      </c>
      <c r="D350" s="253">
        <v>29904</v>
      </c>
      <c r="E350" s="259">
        <v>900</v>
      </c>
      <c r="F350" s="259" t="s">
        <v>1490</v>
      </c>
      <c r="G350" s="273" t="s">
        <v>1491</v>
      </c>
      <c r="H350" s="274" t="s">
        <v>1337</v>
      </c>
      <c r="I350" s="262">
        <v>600</v>
      </c>
      <c r="J350" s="275">
        <v>2150</v>
      </c>
      <c r="K350" s="264">
        <f t="shared" si="10"/>
        <v>1290000</v>
      </c>
      <c r="L350" s="164" t="s">
        <v>85</v>
      </c>
      <c r="M350" s="120" t="s">
        <v>13</v>
      </c>
    </row>
    <row r="351" spans="1:13" ht="38.25" x14ac:dyDescent="0.2">
      <c r="A351" s="316">
        <v>21102305</v>
      </c>
      <c r="B351" s="76">
        <v>92080736</v>
      </c>
      <c r="C351" s="319" t="s">
        <v>1492</v>
      </c>
      <c r="D351" s="253">
        <v>29904</v>
      </c>
      <c r="E351" s="268" t="s">
        <v>16</v>
      </c>
      <c r="F351" s="268" t="s">
        <v>1490</v>
      </c>
      <c r="G351" s="273" t="s">
        <v>1493</v>
      </c>
      <c r="H351" s="274" t="s">
        <v>1337</v>
      </c>
      <c r="I351" s="262">
        <v>20</v>
      </c>
      <c r="J351" s="275">
        <v>6370</v>
      </c>
      <c r="K351" s="264">
        <f t="shared" si="10"/>
        <v>127400</v>
      </c>
      <c r="L351" s="164" t="s">
        <v>85</v>
      </c>
      <c r="M351" s="120" t="s">
        <v>13</v>
      </c>
    </row>
    <row r="352" spans="1:13" x14ac:dyDescent="0.2">
      <c r="A352" s="82">
        <v>31151504</v>
      </c>
      <c r="B352" s="82">
        <v>92073831</v>
      </c>
      <c r="C352" s="319" t="s">
        <v>1494</v>
      </c>
      <c r="D352" s="253">
        <v>29904</v>
      </c>
      <c r="E352" s="259" t="s">
        <v>28</v>
      </c>
      <c r="F352" s="259" t="s">
        <v>1495</v>
      </c>
      <c r="G352" s="273" t="s">
        <v>1496</v>
      </c>
      <c r="H352" s="274" t="s">
        <v>895</v>
      </c>
      <c r="I352" s="262">
        <v>20</v>
      </c>
      <c r="J352" s="275">
        <v>948</v>
      </c>
      <c r="K352" s="264">
        <f t="shared" si="10"/>
        <v>18960</v>
      </c>
      <c r="L352" s="164" t="s">
        <v>85</v>
      </c>
      <c r="M352" s="120" t="s">
        <v>13</v>
      </c>
    </row>
    <row r="353" spans="1:13" x14ac:dyDescent="0.2">
      <c r="A353" s="257" t="s">
        <v>1497</v>
      </c>
      <c r="B353" s="257" t="s">
        <v>1498</v>
      </c>
      <c r="C353" s="258" t="s">
        <v>1499</v>
      </c>
      <c r="D353" s="253">
        <v>29904</v>
      </c>
      <c r="E353" s="259">
        <v>900</v>
      </c>
      <c r="F353" s="259" t="s">
        <v>1500</v>
      </c>
      <c r="G353" s="260" t="s">
        <v>1501</v>
      </c>
      <c r="H353" s="261" t="s">
        <v>900</v>
      </c>
      <c r="I353" s="262">
        <v>9</v>
      </c>
      <c r="J353" s="263">
        <v>1743</v>
      </c>
      <c r="K353" s="264">
        <f t="shared" si="10"/>
        <v>15687</v>
      </c>
      <c r="L353" s="164" t="s">
        <v>85</v>
      </c>
      <c r="M353" s="120" t="s">
        <v>13</v>
      </c>
    </row>
    <row r="354" spans="1:13" ht="25.5" x14ac:dyDescent="0.2">
      <c r="A354" s="76">
        <v>46181503</v>
      </c>
      <c r="B354" s="76">
        <v>92007896</v>
      </c>
      <c r="C354" s="305" t="s">
        <v>1502</v>
      </c>
      <c r="D354" s="253">
        <v>29904</v>
      </c>
      <c r="E354" s="259">
        <v>115</v>
      </c>
      <c r="F354" s="259" t="s">
        <v>20</v>
      </c>
      <c r="G354" s="260" t="s">
        <v>1503</v>
      </c>
      <c r="H354" s="261" t="s">
        <v>900</v>
      </c>
      <c r="I354" s="262">
        <v>46</v>
      </c>
      <c r="J354" s="263">
        <v>7713</v>
      </c>
      <c r="K354" s="264">
        <f t="shared" si="10"/>
        <v>354798</v>
      </c>
      <c r="L354" s="164" t="s">
        <v>85</v>
      </c>
      <c r="M354" s="120" t="s">
        <v>13</v>
      </c>
    </row>
    <row r="355" spans="1:13" ht="38.25" x14ac:dyDescent="0.2">
      <c r="A355" s="316">
        <v>46181509</v>
      </c>
      <c r="B355" s="76">
        <v>92080589</v>
      </c>
      <c r="C355" s="304" t="s">
        <v>1504</v>
      </c>
      <c r="D355" s="253">
        <v>29904</v>
      </c>
      <c r="E355" s="259">
        <v>150</v>
      </c>
      <c r="F355" s="259" t="s">
        <v>22</v>
      </c>
      <c r="G355" s="260" t="s">
        <v>1505</v>
      </c>
      <c r="H355" s="261" t="s">
        <v>900</v>
      </c>
      <c r="I355" s="307">
        <v>58</v>
      </c>
      <c r="J355" s="263">
        <v>5513</v>
      </c>
      <c r="K355" s="264">
        <f>I355*J355</f>
        <v>319754</v>
      </c>
      <c r="L355" s="164" t="s">
        <v>85</v>
      </c>
      <c r="M355" s="120" t="s">
        <v>13</v>
      </c>
    </row>
    <row r="356" spans="1:13" ht="25.5" x14ac:dyDescent="0.2">
      <c r="A356" s="76">
        <v>11162111</v>
      </c>
      <c r="B356" s="76">
        <v>92079987</v>
      </c>
      <c r="C356" s="304" t="s">
        <v>1506</v>
      </c>
      <c r="D356" s="253">
        <v>29904</v>
      </c>
      <c r="E356" s="259">
        <v>900</v>
      </c>
      <c r="F356" s="259" t="s">
        <v>633</v>
      </c>
      <c r="G356" s="273" t="s">
        <v>1507</v>
      </c>
      <c r="H356" s="274" t="s">
        <v>985</v>
      </c>
      <c r="I356" s="336">
        <v>5000</v>
      </c>
      <c r="J356" s="275">
        <v>171</v>
      </c>
      <c r="K356" s="337">
        <f>J356*I356</f>
        <v>855000</v>
      </c>
      <c r="L356" s="164" t="s">
        <v>85</v>
      </c>
      <c r="M356" s="120" t="s">
        <v>13</v>
      </c>
    </row>
    <row r="357" spans="1:13" ht="25.5" x14ac:dyDescent="0.2">
      <c r="A357" s="76">
        <v>53102503</v>
      </c>
      <c r="B357" s="76">
        <v>92079427</v>
      </c>
      <c r="C357" s="304" t="s">
        <v>1508</v>
      </c>
      <c r="D357" s="253">
        <v>29904</v>
      </c>
      <c r="E357" s="259">
        <v>900</v>
      </c>
      <c r="F357" s="259" t="s">
        <v>1509</v>
      </c>
      <c r="G357" s="273" t="s">
        <v>1510</v>
      </c>
      <c r="H357" s="274" t="s">
        <v>900</v>
      </c>
      <c r="I357" s="336">
        <v>12</v>
      </c>
      <c r="J357" s="275">
        <v>4320</v>
      </c>
      <c r="K357" s="337">
        <f>J357*I357</f>
        <v>51840</v>
      </c>
      <c r="L357" s="164" t="s">
        <v>85</v>
      </c>
      <c r="M357" s="120" t="s">
        <v>13</v>
      </c>
    </row>
    <row r="358" spans="1:13" x14ac:dyDescent="0.2">
      <c r="A358" s="257" t="s">
        <v>1511</v>
      </c>
      <c r="B358" s="257" t="s">
        <v>1512</v>
      </c>
      <c r="C358" s="258" t="s">
        <v>1513</v>
      </c>
      <c r="D358" s="253">
        <v>29904</v>
      </c>
      <c r="E358" s="259" t="s">
        <v>38</v>
      </c>
      <c r="F358" s="259" t="s">
        <v>168</v>
      </c>
      <c r="G358" s="273" t="s">
        <v>1514</v>
      </c>
      <c r="H358" s="274" t="s">
        <v>1515</v>
      </c>
      <c r="I358" s="336">
        <v>290</v>
      </c>
      <c r="J358" s="275">
        <v>5359</v>
      </c>
      <c r="K358" s="337">
        <f>J358*I358</f>
        <v>1554110</v>
      </c>
      <c r="L358" s="164" t="s">
        <v>85</v>
      </c>
      <c r="M358" s="120" t="s">
        <v>13</v>
      </c>
    </row>
    <row r="359" spans="1:13" x14ac:dyDescent="0.2">
      <c r="A359" s="252">
        <v>10141606</v>
      </c>
      <c r="B359" s="252">
        <v>92085000</v>
      </c>
      <c r="C359" s="258" t="s">
        <v>1516</v>
      </c>
      <c r="D359" s="253">
        <v>29904</v>
      </c>
      <c r="E359" s="259">
        <v>900</v>
      </c>
      <c r="F359" s="259" t="s">
        <v>1517</v>
      </c>
      <c r="G359" s="273" t="s">
        <v>1518</v>
      </c>
      <c r="H359" s="274" t="s">
        <v>900</v>
      </c>
      <c r="I359" s="336">
        <v>2</v>
      </c>
      <c r="J359" s="263">
        <v>4226</v>
      </c>
      <c r="K359" s="337">
        <f>J359*I359</f>
        <v>8452</v>
      </c>
      <c r="L359" s="164" t="s">
        <v>85</v>
      </c>
      <c r="M359" s="120" t="s">
        <v>13</v>
      </c>
    </row>
    <row r="360" spans="1:13" x14ac:dyDescent="0.2">
      <c r="A360" s="252">
        <v>10141604</v>
      </c>
      <c r="B360" s="252">
        <v>92084992</v>
      </c>
      <c r="C360" s="258" t="s">
        <v>1519</v>
      </c>
      <c r="D360" s="253">
        <v>29904</v>
      </c>
      <c r="E360" s="259">
        <v>900</v>
      </c>
      <c r="F360" s="259" t="s">
        <v>1517</v>
      </c>
      <c r="G360" s="273" t="s">
        <v>1520</v>
      </c>
      <c r="H360" s="274" t="s">
        <v>900</v>
      </c>
      <c r="I360" s="336">
        <v>20</v>
      </c>
      <c r="J360" s="275">
        <v>1500</v>
      </c>
      <c r="K360" s="337">
        <f>J360*I360</f>
        <v>30000</v>
      </c>
      <c r="L360" s="164" t="s">
        <v>85</v>
      </c>
      <c r="M360" s="120" t="s">
        <v>13</v>
      </c>
    </row>
    <row r="361" spans="1:13" x14ac:dyDescent="0.2">
      <c r="A361" s="252">
        <v>10141505</v>
      </c>
      <c r="B361" s="252">
        <v>92084993</v>
      </c>
      <c r="C361" s="258" t="s">
        <v>1521</v>
      </c>
      <c r="D361" s="253">
        <v>29904</v>
      </c>
      <c r="E361" s="259">
        <v>900</v>
      </c>
      <c r="F361" s="259" t="s">
        <v>1517</v>
      </c>
      <c r="G361" s="260" t="s">
        <v>1522</v>
      </c>
      <c r="H361" s="261" t="s">
        <v>900</v>
      </c>
      <c r="I361" s="262">
        <v>2</v>
      </c>
      <c r="J361" s="263">
        <v>4226</v>
      </c>
      <c r="K361" s="264">
        <f t="shared" si="10"/>
        <v>8452</v>
      </c>
      <c r="L361" s="164" t="s">
        <v>85</v>
      </c>
      <c r="M361" s="120" t="s">
        <v>13</v>
      </c>
    </row>
    <row r="362" spans="1:13" x14ac:dyDescent="0.2">
      <c r="A362" s="252">
        <v>10141505</v>
      </c>
      <c r="B362" s="252">
        <v>92084996</v>
      </c>
      <c r="C362" s="258" t="s">
        <v>1523</v>
      </c>
      <c r="D362" s="253">
        <v>29904</v>
      </c>
      <c r="E362" s="259">
        <v>900</v>
      </c>
      <c r="F362" s="259" t="s">
        <v>1517</v>
      </c>
      <c r="G362" s="260" t="s">
        <v>1524</v>
      </c>
      <c r="H362" s="261" t="s">
        <v>900</v>
      </c>
      <c r="I362" s="262">
        <v>4</v>
      </c>
      <c r="J362" s="263">
        <v>2300</v>
      </c>
      <c r="K362" s="264">
        <f t="shared" si="10"/>
        <v>9200</v>
      </c>
      <c r="L362" s="164" t="s">
        <v>85</v>
      </c>
      <c r="M362" s="120" t="s">
        <v>13</v>
      </c>
    </row>
    <row r="363" spans="1:13" ht="25.5" x14ac:dyDescent="0.2">
      <c r="A363" s="76">
        <v>24121502</v>
      </c>
      <c r="B363" s="76">
        <v>92079531</v>
      </c>
      <c r="C363" s="315" t="s">
        <v>1525</v>
      </c>
      <c r="D363" s="253">
        <v>29904</v>
      </c>
      <c r="E363" s="259">
        <v>900</v>
      </c>
      <c r="F363" s="259" t="s">
        <v>1526</v>
      </c>
      <c r="G363" s="260" t="s">
        <v>1527</v>
      </c>
      <c r="H363" s="261" t="s">
        <v>900</v>
      </c>
      <c r="I363" s="262">
        <v>0</v>
      </c>
      <c r="J363" s="263"/>
      <c r="K363" s="264">
        <f t="shared" si="10"/>
        <v>0</v>
      </c>
      <c r="L363" s="164" t="s">
        <v>85</v>
      </c>
      <c r="M363" s="120" t="s">
        <v>13</v>
      </c>
    </row>
    <row r="364" spans="1:13" x14ac:dyDescent="0.2">
      <c r="A364" s="257" t="s">
        <v>1528</v>
      </c>
      <c r="B364" s="257" t="s">
        <v>1529</v>
      </c>
      <c r="C364" s="258" t="s">
        <v>1530</v>
      </c>
      <c r="D364" s="253">
        <v>29905</v>
      </c>
      <c r="E364" s="259" t="s">
        <v>32</v>
      </c>
      <c r="F364" s="259" t="s">
        <v>175</v>
      </c>
      <c r="G364" s="260" t="s">
        <v>768</v>
      </c>
      <c r="H364" s="261" t="s">
        <v>913</v>
      </c>
      <c r="I364" s="262">
        <v>152</v>
      </c>
      <c r="J364" s="263">
        <v>655</v>
      </c>
      <c r="K364" s="264">
        <f t="shared" si="10"/>
        <v>99560</v>
      </c>
      <c r="L364" s="164" t="s">
        <v>85</v>
      </c>
      <c r="M364" s="120" t="s">
        <v>13</v>
      </c>
    </row>
    <row r="365" spans="1:13" x14ac:dyDescent="0.2">
      <c r="A365" s="257" t="s">
        <v>1531</v>
      </c>
      <c r="B365" s="257" t="s">
        <v>1532</v>
      </c>
      <c r="C365" s="258" t="s">
        <v>1533</v>
      </c>
      <c r="D365" s="253">
        <v>29905</v>
      </c>
      <c r="E365" s="259" t="s">
        <v>14</v>
      </c>
      <c r="F365" s="259">
        <v>100015</v>
      </c>
      <c r="G365" s="260" t="s">
        <v>1534</v>
      </c>
      <c r="H365" s="261" t="s">
        <v>900</v>
      </c>
      <c r="I365" s="262">
        <v>5</v>
      </c>
      <c r="J365" s="263">
        <v>966</v>
      </c>
      <c r="K365" s="264">
        <f t="shared" si="10"/>
        <v>4830</v>
      </c>
      <c r="L365" s="164" t="s">
        <v>85</v>
      </c>
      <c r="M365" s="120" t="s">
        <v>13</v>
      </c>
    </row>
    <row r="366" spans="1:13" x14ac:dyDescent="0.2">
      <c r="A366" s="257" t="s">
        <v>1535</v>
      </c>
      <c r="B366" s="257" t="s">
        <v>1536</v>
      </c>
      <c r="C366" s="258" t="s">
        <v>1537</v>
      </c>
      <c r="D366" s="253">
        <v>29905</v>
      </c>
      <c r="E366" s="259" t="s">
        <v>34</v>
      </c>
      <c r="F366" s="259" t="s">
        <v>764</v>
      </c>
      <c r="G366" s="317" t="s">
        <v>1538</v>
      </c>
      <c r="H366" s="274" t="s">
        <v>900</v>
      </c>
      <c r="I366" s="262">
        <v>168</v>
      </c>
      <c r="J366" s="275">
        <v>97</v>
      </c>
      <c r="K366" s="264">
        <f t="shared" si="10"/>
        <v>16296</v>
      </c>
      <c r="L366" s="164" t="s">
        <v>85</v>
      </c>
      <c r="M366" s="120" t="s">
        <v>13</v>
      </c>
    </row>
    <row r="367" spans="1:13" x14ac:dyDescent="0.2">
      <c r="A367" s="257" t="s">
        <v>1539</v>
      </c>
      <c r="B367" s="257" t="s">
        <v>1540</v>
      </c>
      <c r="C367" s="258" t="s">
        <v>1541</v>
      </c>
      <c r="D367" s="253">
        <v>29905</v>
      </c>
      <c r="E367" s="259" t="s">
        <v>211</v>
      </c>
      <c r="F367" s="259" t="s">
        <v>1495</v>
      </c>
      <c r="G367" s="317" t="s">
        <v>1542</v>
      </c>
      <c r="H367" s="274" t="s">
        <v>935</v>
      </c>
      <c r="I367" s="262">
        <v>70</v>
      </c>
      <c r="J367" s="295">
        <v>5893</v>
      </c>
      <c r="K367" s="264">
        <f t="shared" si="10"/>
        <v>412510</v>
      </c>
      <c r="L367" s="164" t="s">
        <v>85</v>
      </c>
      <c r="M367" s="120" t="s">
        <v>13</v>
      </c>
    </row>
    <row r="368" spans="1:13" x14ac:dyDescent="0.2">
      <c r="A368" s="252">
        <v>12141901</v>
      </c>
      <c r="B368" s="252">
        <v>92002552</v>
      </c>
      <c r="C368" s="258" t="s">
        <v>1543</v>
      </c>
      <c r="D368" s="253">
        <v>29905</v>
      </c>
      <c r="E368" s="259">
        <v>900</v>
      </c>
      <c r="F368" s="259" t="s">
        <v>31</v>
      </c>
      <c r="G368" s="273" t="s">
        <v>1544</v>
      </c>
      <c r="H368" s="274" t="s">
        <v>935</v>
      </c>
      <c r="I368" s="262">
        <v>60</v>
      </c>
      <c r="J368" s="275">
        <v>212</v>
      </c>
      <c r="K368" s="264">
        <f t="shared" si="10"/>
        <v>12720</v>
      </c>
      <c r="L368" s="164" t="s">
        <v>85</v>
      </c>
      <c r="M368" s="120" t="s">
        <v>13</v>
      </c>
    </row>
    <row r="369" spans="1:13" x14ac:dyDescent="0.2">
      <c r="A369" s="252">
        <v>47131803</v>
      </c>
      <c r="B369" s="252">
        <v>90003227</v>
      </c>
      <c r="C369" s="258" t="s">
        <v>1545</v>
      </c>
      <c r="D369" s="253">
        <v>29905</v>
      </c>
      <c r="E369" s="268" t="s">
        <v>211</v>
      </c>
      <c r="F369" s="268" t="s">
        <v>22</v>
      </c>
      <c r="G369" s="260" t="s">
        <v>1546</v>
      </c>
      <c r="H369" s="261" t="s">
        <v>935</v>
      </c>
      <c r="I369" s="262">
        <v>7.5</v>
      </c>
      <c r="J369" s="263">
        <v>6550</v>
      </c>
      <c r="K369" s="264">
        <f t="shared" si="10"/>
        <v>49125</v>
      </c>
      <c r="L369" s="164" t="s">
        <v>85</v>
      </c>
      <c r="M369" s="120" t="s">
        <v>13</v>
      </c>
    </row>
    <row r="370" spans="1:13" x14ac:dyDescent="0.2">
      <c r="A370" s="338" t="s">
        <v>1547</v>
      </c>
      <c r="B370" s="338" t="s">
        <v>1548</v>
      </c>
      <c r="C370" s="258" t="s">
        <v>1549</v>
      </c>
      <c r="D370" s="286">
        <v>29905</v>
      </c>
      <c r="E370" s="338" t="s">
        <v>211</v>
      </c>
      <c r="F370" s="338" t="s">
        <v>20</v>
      </c>
      <c r="G370" s="273" t="s">
        <v>1550</v>
      </c>
      <c r="H370" s="274" t="s">
        <v>935</v>
      </c>
      <c r="I370" s="262">
        <v>20</v>
      </c>
      <c r="J370" s="275">
        <v>4120</v>
      </c>
      <c r="K370" s="264">
        <f t="shared" si="10"/>
        <v>82400</v>
      </c>
      <c r="L370" s="164" t="s">
        <v>85</v>
      </c>
      <c r="M370" s="120" t="s">
        <v>13</v>
      </c>
    </row>
    <row r="371" spans="1:13" x14ac:dyDescent="0.2">
      <c r="A371" s="257" t="s">
        <v>1551</v>
      </c>
      <c r="B371" s="257" t="s">
        <v>1551</v>
      </c>
      <c r="C371" s="258" t="s">
        <v>1545</v>
      </c>
      <c r="D371" s="272">
        <v>29905</v>
      </c>
      <c r="E371" s="259" t="s">
        <v>215</v>
      </c>
      <c r="F371" s="259" t="s">
        <v>15</v>
      </c>
      <c r="G371" s="273" t="s">
        <v>1552</v>
      </c>
      <c r="H371" s="274" t="s">
        <v>1553</v>
      </c>
      <c r="I371" s="262">
        <v>30</v>
      </c>
      <c r="J371" s="275">
        <v>3200</v>
      </c>
      <c r="K371" s="264">
        <f t="shared" si="10"/>
        <v>96000</v>
      </c>
      <c r="L371" s="164" t="s">
        <v>85</v>
      </c>
      <c r="M371" s="120" t="s">
        <v>13</v>
      </c>
    </row>
    <row r="372" spans="1:13" x14ac:dyDescent="0.2">
      <c r="A372" s="257" t="s">
        <v>374</v>
      </c>
      <c r="B372" s="257" t="s">
        <v>1554</v>
      </c>
      <c r="C372" s="258" t="s">
        <v>1555</v>
      </c>
      <c r="D372" s="272">
        <v>29905</v>
      </c>
      <c r="E372" s="259" t="s">
        <v>32</v>
      </c>
      <c r="F372" s="259" t="s">
        <v>1556</v>
      </c>
      <c r="G372" s="273" t="s">
        <v>1557</v>
      </c>
      <c r="H372" s="274" t="s">
        <v>1553</v>
      </c>
      <c r="I372" s="262">
        <v>5</v>
      </c>
      <c r="J372" s="275">
        <v>3500</v>
      </c>
      <c r="K372" s="264">
        <f t="shared" si="10"/>
        <v>17500</v>
      </c>
      <c r="L372" s="164" t="s">
        <v>85</v>
      </c>
      <c r="M372" s="120" t="s">
        <v>13</v>
      </c>
    </row>
    <row r="373" spans="1:13" x14ac:dyDescent="0.2">
      <c r="A373" s="252">
        <v>46181504</v>
      </c>
      <c r="B373" s="339">
        <v>92006950</v>
      </c>
      <c r="C373" s="258" t="s">
        <v>1558</v>
      </c>
      <c r="D373" s="272">
        <v>29906</v>
      </c>
      <c r="E373" s="259">
        <v>120</v>
      </c>
      <c r="F373" s="259" t="s">
        <v>687</v>
      </c>
      <c r="G373" s="260" t="s">
        <v>1559</v>
      </c>
      <c r="H373" s="261" t="s">
        <v>1515</v>
      </c>
      <c r="I373" s="262">
        <v>90</v>
      </c>
      <c r="J373" s="263">
        <v>2999</v>
      </c>
      <c r="K373" s="264">
        <f t="shared" si="10"/>
        <v>269910</v>
      </c>
      <c r="L373" s="164" t="s">
        <v>85</v>
      </c>
      <c r="M373" s="120" t="s">
        <v>13</v>
      </c>
    </row>
    <row r="374" spans="1:13" ht="25.5" x14ac:dyDescent="0.2">
      <c r="A374" s="76">
        <v>46182001</v>
      </c>
      <c r="B374" s="76">
        <v>92071894</v>
      </c>
      <c r="C374" s="311" t="s">
        <v>1560</v>
      </c>
      <c r="D374" s="272">
        <v>29906</v>
      </c>
      <c r="E374" s="259">
        <v>900</v>
      </c>
      <c r="F374" s="259" t="s">
        <v>1561</v>
      </c>
      <c r="G374" s="260" t="s">
        <v>1562</v>
      </c>
      <c r="H374" s="261" t="s">
        <v>900</v>
      </c>
      <c r="I374" s="340">
        <v>24</v>
      </c>
      <c r="J374" s="263">
        <v>7602</v>
      </c>
      <c r="K374" s="264">
        <f t="shared" si="10"/>
        <v>182448</v>
      </c>
      <c r="L374" s="164" t="s">
        <v>85</v>
      </c>
      <c r="M374" s="120" t="s">
        <v>13</v>
      </c>
    </row>
    <row r="375" spans="1:13" ht="38.25" x14ac:dyDescent="0.2">
      <c r="A375" s="76">
        <v>46181802</v>
      </c>
      <c r="B375" s="76">
        <v>92007914</v>
      </c>
      <c r="C375" s="304" t="s">
        <v>1563</v>
      </c>
      <c r="D375" s="253">
        <v>29906</v>
      </c>
      <c r="E375" s="259" t="s">
        <v>23</v>
      </c>
      <c r="F375" s="259" t="s">
        <v>19</v>
      </c>
      <c r="G375" s="260" t="s">
        <v>1564</v>
      </c>
      <c r="H375" s="261" t="s">
        <v>900</v>
      </c>
      <c r="I375" s="341">
        <v>12</v>
      </c>
      <c r="J375" s="263">
        <v>1213</v>
      </c>
      <c r="K375" s="264">
        <f t="shared" si="10"/>
        <v>14556</v>
      </c>
      <c r="L375" s="164" t="s">
        <v>85</v>
      </c>
      <c r="M375" s="120" t="s">
        <v>13</v>
      </c>
    </row>
    <row r="376" spans="1:13" ht="25.5" x14ac:dyDescent="0.2">
      <c r="A376" s="76">
        <v>46182001</v>
      </c>
      <c r="B376" s="76">
        <v>90030807</v>
      </c>
      <c r="C376" s="305" t="s">
        <v>1565</v>
      </c>
      <c r="D376" s="253">
        <v>29906</v>
      </c>
      <c r="E376" s="259">
        <v>200</v>
      </c>
      <c r="F376" s="259" t="s">
        <v>592</v>
      </c>
      <c r="G376" s="260" t="s">
        <v>1566</v>
      </c>
      <c r="H376" s="261" t="s">
        <v>900</v>
      </c>
      <c r="I376" s="340">
        <v>200</v>
      </c>
      <c r="J376" s="263">
        <v>35</v>
      </c>
      <c r="K376" s="264">
        <f t="shared" si="10"/>
        <v>7000</v>
      </c>
      <c r="L376" s="164" t="s">
        <v>85</v>
      </c>
      <c r="M376" s="120" t="s">
        <v>13</v>
      </c>
    </row>
    <row r="377" spans="1:13" ht="25.5" x14ac:dyDescent="0.2">
      <c r="A377" s="76">
        <v>31152102</v>
      </c>
      <c r="B377" s="76">
        <v>92079532</v>
      </c>
      <c r="C377" s="315" t="s">
        <v>1567</v>
      </c>
      <c r="D377" s="253">
        <v>29999</v>
      </c>
      <c r="E377" s="259">
        <v>900</v>
      </c>
      <c r="F377" s="259" t="s">
        <v>1568</v>
      </c>
      <c r="G377" s="273" t="s">
        <v>1569</v>
      </c>
      <c r="H377" s="274" t="s">
        <v>1337</v>
      </c>
      <c r="I377" s="262">
        <v>500</v>
      </c>
      <c r="J377" s="275">
        <v>72</v>
      </c>
      <c r="K377" s="264">
        <f t="shared" si="10"/>
        <v>36000</v>
      </c>
      <c r="L377" s="164" t="s">
        <v>85</v>
      </c>
      <c r="M377" s="120" t="s">
        <v>13</v>
      </c>
    </row>
    <row r="378" spans="1:13" x14ac:dyDescent="0.2">
      <c r="A378" s="252">
        <v>46181504</v>
      </c>
      <c r="B378" s="252">
        <v>90028248</v>
      </c>
      <c r="C378" s="258" t="s">
        <v>1570</v>
      </c>
      <c r="D378" s="253">
        <v>29999</v>
      </c>
      <c r="E378" s="259">
        <v>120</v>
      </c>
      <c r="F378" s="259" t="s">
        <v>646</v>
      </c>
      <c r="G378" s="260" t="s">
        <v>1571</v>
      </c>
      <c r="H378" s="261" t="s">
        <v>1515</v>
      </c>
      <c r="I378" s="322">
        <v>108</v>
      </c>
      <c r="J378" s="263">
        <v>815</v>
      </c>
      <c r="K378" s="264">
        <f t="shared" si="10"/>
        <v>88020</v>
      </c>
      <c r="L378" s="164" t="s">
        <v>85</v>
      </c>
      <c r="M378" s="120" t="s">
        <v>13</v>
      </c>
    </row>
    <row r="379" spans="1:13" ht="25.5" x14ac:dyDescent="0.2">
      <c r="A379" s="76">
        <v>10139902</v>
      </c>
      <c r="B379" s="173">
        <v>92080067</v>
      </c>
      <c r="C379" s="305" t="s">
        <v>1572</v>
      </c>
      <c r="D379" s="253">
        <v>29999</v>
      </c>
      <c r="E379" s="259" t="s">
        <v>215</v>
      </c>
      <c r="F379" s="259" t="s">
        <v>20</v>
      </c>
      <c r="G379" s="290" t="s">
        <v>1573</v>
      </c>
      <c r="H379" s="224" t="s">
        <v>270</v>
      </c>
      <c r="I379" s="322">
        <v>3</v>
      </c>
      <c r="J379" s="326">
        <v>1800</v>
      </c>
      <c r="K379" s="264">
        <f t="shared" si="10"/>
        <v>5400</v>
      </c>
      <c r="L379" s="164" t="s">
        <v>85</v>
      </c>
      <c r="M379" s="120" t="s">
        <v>13</v>
      </c>
    </row>
    <row r="380" spans="1:13" x14ac:dyDescent="0.2">
      <c r="A380" s="257" t="s">
        <v>1574</v>
      </c>
      <c r="B380" s="257" t="s">
        <v>1575</v>
      </c>
      <c r="C380" s="258" t="s">
        <v>1576</v>
      </c>
      <c r="D380" s="253">
        <v>29999</v>
      </c>
      <c r="E380" s="259" t="s">
        <v>215</v>
      </c>
      <c r="F380" s="259" t="s">
        <v>22</v>
      </c>
      <c r="G380" s="290" t="s">
        <v>1577</v>
      </c>
      <c r="H380" s="224" t="s">
        <v>900</v>
      </c>
      <c r="I380" s="322">
        <v>10</v>
      </c>
      <c r="J380" s="326">
        <v>6000</v>
      </c>
      <c r="K380" s="264">
        <f t="shared" si="10"/>
        <v>60000</v>
      </c>
      <c r="L380" s="164" t="s">
        <v>85</v>
      </c>
      <c r="M380" s="120" t="s">
        <v>13</v>
      </c>
    </row>
    <row r="381" spans="1:13" ht="51" x14ac:dyDescent="0.2">
      <c r="A381" s="76">
        <v>24112404</v>
      </c>
      <c r="B381" s="76">
        <v>90028680</v>
      </c>
      <c r="C381" s="304" t="s">
        <v>1578</v>
      </c>
      <c r="D381" s="253">
        <v>29999</v>
      </c>
      <c r="E381" s="259">
        <v>900</v>
      </c>
      <c r="F381" s="259" t="s">
        <v>830</v>
      </c>
      <c r="G381" s="260" t="s">
        <v>1579</v>
      </c>
      <c r="H381" s="261" t="s">
        <v>900</v>
      </c>
      <c r="I381" s="322">
        <v>97</v>
      </c>
      <c r="J381" s="263">
        <v>2047</v>
      </c>
      <c r="K381" s="264">
        <f t="shared" si="10"/>
        <v>198559</v>
      </c>
      <c r="L381" s="164" t="s">
        <v>85</v>
      </c>
      <c r="M381" s="120" t="s">
        <v>13</v>
      </c>
    </row>
    <row r="382" spans="1:13" ht="51" x14ac:dyDescent="0.2">
      <c r="A382" s="252">
        <v>24112404</v>
      </c>
      <c r="B382" s="252">
        <v>90028680</v>
      </c>
      <c r="C382" s="304" t="s">
        <v>1578</v>
      </c>
      <c r="D382" s="253">
        <v>29999</v>
      </c>
      <c r="E382" s="259">
        <v>900</v>
      </c>
      <c r="F382" s="259" t="s">
        <v>830</v>
      </c>
      <c r="G382" s="260" t="s">
        <v>1580</v>
      </c>
      <c r="H382" s="261" t="s">
        <v>900</v>
      </c>
      <c r="I382" s="322">
        <v>30</v>
      </c>
      <c r="J382" s="263">
        <v>7700</v>
      </c>
      <c r="K382" s="264">
        <f t="shared" si="10"/>
        <v>231000</v>
      </c>
      <c r="L382" s="164" t="s">
        <v>85</v>
      </c>
      <c r="M382" s="120" t="s">
        <v>13</v>
      </c>
    </row>
    <row r="383" spans="1:13" x14ac:dyDescent="0.2">
      <c r="A383" s="76">
        <v>49121510</v>
      </c>
      <c r="B383" s="173">
        <v>92080757</v>
      </c>
      <c r="C383" s="319" t="s">
        <v>1581</v>
      </c>
      <c r="D383" s="272">
        <v>29999</v>
      </c>
      <c r="E383" s="268" t="s">
        <v>16</v>
      </c>
      <c r="F383" s="268" t="s">
        <v>1582</v>
      </c>
      <c r="G383" s="273" t="s">
        <v>1583</v>
      </c>
      <c r="H383" s="274" t="s">
        <v>895</v>
      </c>
      <c r="I383" s="336">
        <v>2</v>
      </c>
      <c r="J383" s="275">
        <v>8000</v>
      </c>
      <c r="K383" s="337">
        <f t="shared" si="10"/>
        <v>16000</v>
      </c>
      <c r="L383" s="164" t="s">
        <v>85</v>
      </c>
      <c r="M383" s="120" t="s">
        <v>13</v>
      </c>
    </row>
    <row r="384" spans="1:13" ht="38.25" x14ac:dyDescent="0.2">
      <c r="A384" s="76">
        <v>27112746</v>
      </c>
      <c r="B384" s="76">
        <v>92008635</v>
      </c>
      <c r="C384" s="278" t="s">
        <v>1584</v>
      </c>
      <c r="D384" s="272">
        <v>50101</v>
      </c>
      <c r="E384" s="259">
        <v>900</v>
      </c>
      <c r="F384" s="259" t="s">
        <v>1585</v>
      </c>
      <c r="G384" s="273" t="s">
        <v>1586</v>
      </c>
      <c r="H384" s="274" t="s">
        <v>900</v>
      </c>
      <c r="I384" s="336">
        <v>2</v>
      </c>
      <c r="J384" s="275">
        <v>330000</v>
      </c>
      <c r="K384" s="337">
        <f t="shared" si="10"/>
        <v>660000</v>
      </c>
      <c r="L384" s="164" t="s">
        <v>85</v>
      </c>
      <c r="M384" s="120" t="s">
        <v>13</v>
      </c>
    </row>
    <row r="385" spans="1:13" ht="25.5" x14ac:dyDescent="0.2">
      <c r="A385" s="76">
        <v>21101801</v>
      </c>
      <c r="B385" s="76">
        <v>92038383</v>
      </c>
      <c r="C385" s="278" t="s">
        <v>1587</v>
      </c>
      <c r="D385" s="272">
        <v>50199</v>
      </c>
      <c r="E385" s="259">
        <v>130</v>
      </c>
      <c r="F385" s="259" t="s">
        <v>36</v>
      </c>
      <c r="G385" s="290" t="s">
        <v>1588</v>
      </c>
      <c r="H385" s="224" t="s">
        <v>900</v>
      </c>
      <c r="I385" s="336">
        <v>8</v>
      </c>
      <c r="J385" s="295">
        <v>44535</v>
      </c>
      <c r="K385" s="337">
        <f t="shared" si="10"/>
        <v>356280</v>
      </c>
      <c r="L385" s="164" t="s">
        <v>85</v>
      </c>
      <c r="M385" s="120" t="s">
        <v>13</v>
      </c>
    </row>
    <row r="386" spans="1:13" ht="38.25" x14ac:dyDescent="0.2">
      <c r="A386" s="76">
        <v>21101801</v>
      </c>
      <c r="B386" s="76">
        <v>92027040</v>
      </c>
      <c r="C386" s="306" t="s">
        <v>1589</v>
      </c>
      <c r="D386" s="286">
        <v>50199</v>
      </c>
      <c r="E386" s="338">
        <v>130</v>
      </c>
      <c r="F386" s="338" t="s">
        <v>36</v>
      </c>
      <c r="G386" s="273" t="s">
        <v>1590</v>
      </c>
      <c r="H386" s="274" t="s">
        <v>900</v>
      </c>
      <c r="I386" s="336">
        <v>6</v>
      </c>
      <c r="J386" s="309">
        <v>293265</v>
      </c>
      <c r="K386" s="337">
        <f t="shared" si="10"/>
        <v>1759590</v>
      </c>
      <c r="L386" s="164" t="s">
        <v>85</v>
      </c>
      <c r="M386" s="120" t="s">
        <v>13</v>
      </c>
    </row>
    <row r="387" spans="1:13" ht="25.5" x14ac:dyDescent="0.2">
      <c r="A387" s="76">
        <v>21101999</v>
      </c>
      <c r="B387" s="76">
        <v>92081227</v>
      </c>
      <c r="C387" s="342" t="s">
        <v>1591</v>
      </c>
      <c r="D387" s="272">
        <v>50199</v>
      </c>
      <c r="E387" s="259">
        <v>150</v>
      </c>
      <c r="F387" s="259" t="s">
        <v>22</v>
      </c>
      <c r="G387" s="273" t="s">
        <v>1592</v>
      </c>
      <c r="H387" s="274" t="s">
        <v>900</v>
      </c>
      <c r="I387" s="336">
        <v>30</v>
      </c>
      <c r="J387" s="309">
        <v>3104</v>
      </c>
      <c r="K387" s="337">
        <f t="shared" si="10"/>
        <v>93120</v>
      </c>
      <c r="L387" s="164" t="s">
        <v>85</v>
      </c>
      <c r="M387" s="120" t="s">
        <v>13</v>
      </c>
    </row>
    <row r="388" spans="1:13" ht="25.5" x14ac:dyDescent="0.2">
      <c r="A388" s="76">
        <v>39111709</v>
      </c>
      <c r="B388" s="76">
        <v>92016625</v>
      </c>
      <c r="C388" s="343" t="s">
        <v>1593</v>
      </c>
      <c r="D388" s="272">
        <v>50199</v>
      </c>
      <c r="E388" s="259">
        <v>150</v>
      </c>
      <c r="F388" s="259" t="s">
        <v>1582</v>
      </c>
      <c r="G388" s="273" t="s">
        <v>1594</v>
      </c>
      <c r="H388" s="274" t="s">
        <v>900</v>
      </c>
      <c r="I388" s="336">
        <v>2</v>
      </c>
      <c r="J388" s="295">
        <v>25777</v>
      </c>
      <c r="K388" s="337">
        <f>J388*I388</f>
        <v>51554</v>
      </c>
      <c r="L388" s="164" t="s">
        <v>85</v>
      </c>
      <c r="M388" s="120" t="s">
        <v>13</v>
      </c>
    </row>
    <row r="389" spans="1:13" ht="38.25" x14ac:dyDescent="0.2">
      <c r="A389" s="76">
        <v>27112037</v>
      </c>
      <c r="B389" s="76">
        <v>92026702</v>
      </c>
      <c r="C389" s="343" t="s">
        <v>1595</v>
      </c>
      <c r="D389" s="253">
        <v>50199</v>
      </c>
      <c r="E389" s="259">
        <v>900</v>
      </c>
      <c r="F389" s="259" t="s">
        <v>1596</v>
      </c>
      <c r="G389" s="310" t="s">
        <v>1597</v>
      </c>
      <c r="H389" s="261" t="s">
        <v>900</v>
      </c>
      <c r="I389" s="336">
        <v>2</v>
      </c>
      <c r="J389" s="295">
        <v>300000</v>
      </c>
      <c r="K389" s="337">
        <f>J389*I389</f>
        <v>600000</v>
      </c>
      <c r="L389" s="164" t="s">
        <v>85</v>
      </c>
      <c r="M389" s="120" t="s">
        <v>13</v>
      </c>
    </row>
    <row r="390" spans="1:13" x14ac:dyDescent="0.2">
      <c r="A390" s="252">
        <v>27112037</v>
      </c>
      <c r="B390" s="252">
        <v>92026702</v>
      </c>
      <c r="C390" s="258" t="s">
        <v>1598</v>
      </c>
      <c r="D390" s="253">
        <v>50199</v>
      </c>
      <c r="E390" s="259">
        <v>900</v>
      </c>
      <c r="F390" s="259" t="s">
        <v>1596</v>
      </c>
      <c r="G390" s="260" t="s">
        <v>1599</v>
      </c>
      <c r="H390" s="261" t="s">
        <v>900</v>
      </c>
      <c r="I390" s="336">
        <v>2</v>
      </c>
      <c r="J390" s="295">
        <v>300000</v>
      </c>
      <c r="K390" s="337">
        <f t="shared" si="10"/>
        <v>600000</v>
      </c>
      <c r="L390" s="164" t="s">
        <v>85</v>
      </c>
      <c r="M390" s="120" t="s">
        <v>13</v>
      </c>
    </row>
    <row r="391" spans="1:13" x14ac:dyDescent="0.2">
      <c r="A391" s="252">
        <v>52141504</v>
      </c>
      <c r="B391" s="252">
        <v>90027108</v>
      </c>
      <c r="C391" s="258" t="s">
        <v>1600</v>
      </c>
      <c r="D391" s="253">
        <v>50199</v>
      </c>
      <c r="E391" s="259">
        <v>900</v>
      </c>
      <c r="F391" s="259" t="s">
        <v>15</v>
      </c>
      <c r="G391" s="260" t="s">
        <v>1600</v>
      </c>
      <c r="H391" s="261" t="s">
        <v>900</v>
      </c>
      <c r="I391" s="336">
        <v>1</v>
      </c>
      <c r="J391" s="295">
        <v>350000</v>
      </c>
      <c r="K391" s="337">
        <f t="shared" si="10"/>
        <v>350000</v>
      </c>
      <c r="L391" s="164" t="s">
        <v>85</v>
      </c>
      <c r="M391" s="120" t="s">
        <v>13</v>
      </c>
    </row>
    <row r="392" spans="1:13" x14ac:dyDescent="0.2">
      <c r="A392" s="252">
        <v>41111506</v>
      </c>
      <c r="B392" s="252">
        <v>92006462</v>
      </c>
      <c r="C392" s="258" t="s">
        <v>1601</v>
      </c>
      <c r="D392" s="253">
        <v>50199</v>
      </c>
      <c r="E392" s="259" t="s">
        <v>38</v>
      </c>
      <c r="F392" s="259" t="s">
        <v>843</v>
      </c>
      <c r="G392" s="260" t="s">
        <v>1602</v>
      </c>
      <c r="H392" s="261" t="s">
        <v>900</v>
      </c>
      <c r="I392" s="336">
        <v>1</v>
      </c>
      <c r="J392" s="295">
        <v>1200000</v>
      </c>
      <c r="K392" s="337">
        <f t="shared" si="10"/>
        <v>1200000</v>
      </c>
      <c r="L392" s="164" t="s">
        <v>85</v>
      </c>
      <c r="M392" s="120" t="s">
        <v>13</v>
      </c>
    </row>
    <row r="393" spans="1:13" x14ac:dyDescent="0.2">
      <c r="A393" s="252">
        <v>10101601</v>
      </c>
      <c r="B393" s="252">
        <v>92083005</v>
      </c>
      <c r="C393" s="258" t="s">
        <v>1603</v>
      </c>
      <c r="D393" s="344">
        <v>59901</v>
      </c>
      <c r="E393" s="259" t="s">
        <v>211</v>
      </c>
      <c r="F393" s="259" t="s">
        <v>20</v>
      </c>
      <c r="G393" s="290" t="s">
        <v>1604</v>
      </c>
      <c r="H393" s="224" t="s">
        <v>900</v>
      </c>
      <c r="I393" s="262">
        <v>6510</v>
      </c>
      <c r="J393" s="295">
        <v>1863</v>
      </c>
      <c r="K393" s="264">
        <f t="shared" si="10"/>
        <v>12128130</v>
      </c>
      <c r="L393" s="164" t="s">
        <v>85</v>
      </c>
      <c r="M393" s="120" t="s">
        <v>13</v>
      </c>
    </row>
    <row r="394" spans="1:13" x14ac:dyDescent="0.2">
      <c r="A394" s="252">
        <v>10101601</v>
      </c>
      <c r="B394" s="252">
        <v>92082994</v>
      </c>
      <c r="C394" s="258" t="s">
        <v>1605</v>
      </c>
      <c r="D394" s="344">
        <v>59901</v>
      </c>
      <c r="E394" s="259" t="s">
        <v>211</v>
      </c>
      <c r="F394" s="259" t="s">
        <v>25</v>
      </c>
      <c r="G394" s="290" t="s">
        <v>1606</v>
      </c>
      <c r="H394" s="224" t="s">
        <v>900</v>
      </c>
      <c r="I394" s="262">
        <v>840</v>
      </c>
      <c r="J394" s="295">
        <v>7425</v>
      </c>
      <c r="K394" s="264">
        <f t="shared" si="10"/>
        <v>6237000</v>
      </c>
      <c r="L394" s="164" t="s">
        <v>85</v>
      </c>
      <c r="M394" s="120" t="s">
        <v>13</v>
      </c>
    </row>
    <row r="395" spans="1:13" x14ac:dyDescent="0.2">
      <c r="A395" s="252">
        <v>10101599</v>
      </c>
      <c r="B395" s="252">
        <v>92085397</v>
      </c>
      <c r="C395" s="258" t="s">
        <v>1607</v>
      </c>
      <c r="D395" s="344">
        <v>59901</v>
      </c>
      <c r="E395" s="259" t="s">
        <v>21</v>
      </c>
      <c r="F395" s="259" t="s">
        <v>25</v>
      </c>
      <c r="G395" s="290" t="s">
        <v>1608</v>
      </c>
      <c r="H395" s="224" t="s">
        <v>900</v>
      </c>
      <c r="I395" s="262">
        <v>1</v>
      </c>
      <c r="J395" s="295">
        <v>2500000</v>
      </c>
      <c r="K395" s="264">
        <f t="shared" si="10"/>
        <v>2500000</v>
      </c>
      <c r="L395" s="164" t="s">
        <v>85</v>
      </c>
      <c r="M395" s="120" t="s">
        <v>13</v>
      </c>
    </row>
  </sheetData>
  <mergeCells count="2">
    <mergeCell ref="A1:C1"/>
    <mergeCell ref="D1:L1"/>
  </mergeCells>
  <hyperlinks>
    <hyperlink ref="C8" r:id="rId1" display="http://www.mer-link.co.cr:8081/cata/ct/IM_CTJ_CSQ101.jsp"/>
    <hyperlink ref="A8" r:id="rId2" display="http://www.mer-link.co.cr:8081/cata/ct/IM_CTJ_CSQ101.jsp"/>
    <hyperlink ref="C9" r:id="rId3" display="http://www.mer-link.co.cr:8081/cata/ct/IM_CTJ_CSQ101.jsp"/>
    <hyperlink ref="C10" r:id="rId4" display="http://www.mer-link.co.cr:8081/cata/ct/IM_CTJ_CSQ101.jsp"/>
    <hyperlink ref="C11" r:id="rId5" display="http://www.mer-link.co.cr:8081/cata/ct/IM_CTJ_CSQ101.jsp"/>
    <hyperlink ref="C12" r:id="rId6" display="http://www.mer-link.co.cr:8081/cata/ct/IM_CTJ_CSQ101.jsp"/>
    <hyperlink ref="A9" r:id="rId7" display="http://www.mer-link.co.cr:8081/cata/ct/IM_CTJ_CSQ101.jsp"/>
    <hyperlink ref="A10" r:id="rId8" display="http://www.mer-link.co.cr:8081/cata/ct/IM_CTJ_CSQ101.jsp"/>
    <hyperlink ref="A11" r:id="rId9" display="http://www.mer-link.co.cr:8081/cata/ct/IM_CTJ_CSQ101.jsp"/>
    <hyperlink ref="A12" r:id="rId10" display="http://www.mer-link.co.cr:8081/cata/ct/IM_CTJ_CSQ101.jsp"/>
    <hyperlink ref="C13" r:id="rId11" display="http://www.mer-link.co.cr:8081/cata/ct/IM_CTJ_CSQ101.jsp"/>
    <hyperlink ref="C14" r:id="rId12" display="http://www.mer-link.co.cr:8081/cata/ct/IM_CTJ_CSQ101.jsp"/>
    <hyperlink ref="A13" r:id="rId13" display="http://www.mer-link.co.cr:8081/cata/ct/IM_CTJ_CSQ101.jsp"/>
    <hyperlink ref="A14" r:id="rId14" display="http://www.mer-link.co.cr:8081/cata/ct/IM_CTJ_CSQ101.jsp"/>
    <hyperlink ref="C4" r:id="rId15" display="http://www.mer-link.co.cr:8081/cata/ct/IM_CTJ_CSQ101.jsp"/>
    <hyperlink ref="A4" r:id="rId16" display="http://www.mer-link.co.cr:8081/cata/ct/IM_CTJ_CSQ101.jsp"/>
    <hyperlink ref="B43" r:id="rId17" display="https://www.sicop.go.cr/moduloTcata/cata/ct/IM_CTJ_GSQ101.jsp?prodId=&amp;marca_nm=&amp;prodNm=&amp;cateId=23271812&amp;showgubun=&amp;orderBy=&amp;cateNm=&amp;pageSize=10&amp;selectProdType=&amp;model_nm=&amp;selectUseYn=&amp;page_no=5"/>
    <hyperlink ref="B118" r:id="rId18" display="https://www.sicop.go.cr/moduloTcata/cata/ct/IM_CTJ_GSQ101.jsp?orderBy=&amp;marca_nm=&amp;prodNm=&amp;cateId=27112501&amp;showgubun=&amp;prodId=&amp;cateNm=&amp;pageSize=10&amp;selectProdType=&amp;model_nm=&amp;selectUseYn=&amp;page_no=3"/>
    <hyperlink ref="B58" r:id="rId19" display="https://www.sicop.go.cr/moduloTcata/cata/ct/IM_CTJ_GSQ101.jsp?prodId=&amp;selectProdType=&amp;prodNm=&amp;selectUseYn=&amp;showgubun=&amp;orderBy=&amp;cateNm=&amp;pageSize=10&amp;marca_nm=&amp;model_nm=&amp;cateId=14111703&amp;page_no=10"/>
    <hyperlink ref="C58" r:id="rId20" display="https://www.sicop.go.cr/moduloTcata/cata/ct/IM_CTJ_GSQ101.jsp?prodId=&amp;selectProdType=&amp;prodNm=&amp;selectUseYn=&amp;showgubun=&amp;orderBy=&amp;cateNm=&amp;pageSize=10&amp;marca_nm=&amp;model_nm=&amp;cateId=14111703&amp;page_no=10"/>
    <hyperlink ref="B86" r:id="rId21" display="https://www.sicop.go.cr/moduloTcata/cata/ct/IM_CTJ_GSQ101.jsp"/>
    <hyperlink ref="C86" r:id="rId22" display="https://www.sicop.go.cr/moduloTcata/cata/ct/IM_CTJ_GSQ101.jsp"/>
    <hyperlink ref="B88" r:id="rId23" display="https://www.sicop.go.cr/moduloTcata/cata/ct/IM_CTJ_GSQ101.jsp"/>
    <hyperlink ref="B100" r:id="rId24" display="https://www.sicop.go.cr/moduloTcata/cata/ct/IM_CTJ_GSQ101.jsp"/>
    <hyperlink ref="C74" r:id="rId25" display="https://www.sicop.go.cr/moduloTcata/cata/ct/IM_CTJ_GSQ101.jsp?prodId=&amp;marca_nm=&amp;prodNm=&amp;cateId=47131602&amp;showgubun=&amp;orderBy=&amp;cateNm=&amp;pageSize=10&amp;selectProdType=&amp;model_nm=&amp;selectUseYn=&amp;page_no=3"/>
    <hyperlink ref="B74" r:id="rId26" display="https://www.sicop.go.cr/moduloTcata/cata/ct/IM_CTJ_GSQ101.jsp?prodId=&amp;marca_nm=&amp;prodNm=&amp;cateId=47131602&amp;showgubun=&amp;orderBy=&amp;cateNm=&amp;pageSize=10&amp;selectProdType=&amp;model_nm=&amp;selectUseYn=&amp;page_no=3"/>
    <hyperlink ref="C73" r:id="rId27" display="https://www.sicop.go.cr/moduloTcata/cata/ct/IM_CTJ_GSQ101.jsp?prodId=&amp;marca_nm=&amp;prodNm=&amp;cateId=47131602&amp;showgubun=&amp;orderBy=&amp;cateNm=&amp;pageSize=10&amp;selectProdType=&amp;model_nm=&amp;selectUseYn=&amp;page_no=8"/>
    <hyperlink ref="B73" r:id="rId28" display="https://www.sicop.go.cr/moduloTcata/cata/ct/IM_CTJ_GSQ101.jsp?prodId=&amp;marca_nm=&amp;prodNm=&amp;cateId=47131602&amp;showgubun=&amp;orderBy=&amp;cateNm=&amp;pageSize=10&amp;selectProdType=&amp;model_nm=&amp;selectUseYn=&amp;page_no=8"/>
    <hyperlink ref="C46" r:id="rId29" display="https://www.sicop.go.cr/moduloTcata/cata/ct/IM_CTJ_GSQ101.jsp?prodId=&amp;selectProdType=&amp;prodNm=&amp;selectUseYn=&amp;showgubun=&amp;orderBy=&amp;cateNm=&amp;pageSize=10&amp;marca_nm=&amp;model_nm=&amp;cateId=31191501&amp;page_no=8"/>
    <hyperlink ref="B46" r:id="rId30" display="https://www.sicop.go.cr/moduloTcata/cata/ct/IM_CTJ_GSQ101.jsp?prodId=&amp;selectProdType=&amp;prodNm=&amp;selectUseYn=&amp;showgubun=&amp;orderBy=&amp;cateNm=&amp;pageSize=10&amp;marca_nm=&amp;model_nm=&amp;cateId=31191501&amp;page_no=8"/>
    <hyperlink ref="C62" r:id="rId31" display="https://www.sicop.go.cr/moduloTcata/cata/ct/IM_CTJ_GSQ101.jsp?prodId=&amp;selectProdType=&amp;prodNm=&amp;selectUseYn=&amp;showgubun=&amp;orderBy=&amp;cateNm=&amp;pageSize=10&amp;marca_nm=&amp;model_nm=&amp;cateId=53102799&amp;page_no=8"/>
    <hyperlink ref="B62" r:id="rId32" display="https://www.sicop.go.cr/moduloTcata/cata/ct/IM_CTJ_GSQ101.jsp?prodId=&amp;selectProdType=&amp;prodNm=&amp;selectUseYn=&amp;showgubun=&amp;orderBy=&amp;cateNm=&amp;pageSize=10&amp;marca_nm=&amp;model_nm=&amp;cateId=53102799&amp;page_no=8"/>
    <hyperlink ref="C83" r:id="rId33" display="https://www.sicop.go.cr/moduloTcata/cata/ct/IM_CTJ_GSQ101.jsp?prodId=&amp;selectProdType=&amp;prodNm=&amp;selectUseYn=&amp;showgubun=&amp;orderBy=&amp;cateNm=&amp;pageSize=10&amp;marca_nm=&amp;model_nm=&amp;cateId=47131501&amp;page_no=8"/>
    <hyperlink ref="B83" r:id="rId34" display="https://www.sicop.go.cr/moduloTcata/cata/ct/IM_CTJ_GSQ101.jsp?prodId=&amp;selectProdType=&amp;prodNm=&amp;selectUseYn=&amp;showgubun=&amp;orderBy=&amp;cateNm=&amp;pageSize=10&amp;marca_nm=&amp;model_nm=&amp;cateId=47131501&amp;page_no=8"/>
    <hyperlink ref="C82" r:id="rId35" display="https://www.sicop.go.cr/moduloTcata/cata/ct/IM_CTJ_GSQ101.jsp?prodId=&amp;selectProdType=&amp;prodNm=&amp;selectUseYn=&amp;showgubun=&amp;orderBy=&amp;cateNm=&amp;pageSize=10&amp;marca_nm=&amp;model_nm=&amp;cateId=47131501&amp;page_no=8"/>
    <hyperlink ref="B82" r:id="rId36" display="https://www.sicop.go.cr/moduloTcata/cata/ct/IM_CTJ_GSQ101.jsp?prodId=&amp;selectProdType=&amp;prodNm=&amp;selectUseYn=&amp;showgubun=&amp;orderBy=&amp;cateNm=&amp;pageSize=10&amp;marca_nm=&amp;model_nm=&amp;cateId=47131501&amp;page_no=8"/>
    <hyperlink ref="C81" r:id="rId37" display="https://www.sicop.go.cr/moduloTcata/cata/ct/IM_CTJ_GSQ101.jsp?prodId=&amp;selectProdType=&amp;prodNm=&amp;selectUseYn=&amp;showgubun=&amp;orderBy=&amp;cateNm=&amp;pageSize=10&amp;marca_nm=&amp;model_nm=&amp;cateId=47131501&amp;page_no=8"/>
    <hyperlink ref="B81" r:id="rId38" display="https://www.sicop.go.cr/moduloTcata/cata/ct/IM_CTJ_GSQ101.jsp?prodId=&amp;selectProdType=&amp;prodNm=&amp;selectUseYn=&amp;showgubun=&amp;orderBy=&amp;cateNm=&amp;pageSize=10&amp;marca_nm=&amp;model_nm=&amp;cateId=47131501&amp;page_no=8"/>
    <hyperlink ref="B60" r:id="rId39" display="https://www.sicop.go.cr/moduloTcata/cata/ct/IM_CTJ_GSQ101.jsp"/>
    <hyperlink ref="B61" r:id="rId40" display="https://www.sicop.go.cr/moduloTcata/cata/ct/IM_CTJ_GSQ101.jsp"/>
    <hyperlink ref="B63" r:id="rId41" display="https://www.sicop.go.cr/moduloTcata/cata/ct/IM_CTJ_GSQ101.jsp?prodId=&amp;marca_nm=&amp;prodNm=&amp;cateId=46181708&amp;showgubun=&amp;orderBy=&amp;cateNm=&amp;pageSize=10&amp;selectProdType=&amp;model_nm=&amp;selectUseYn=&amp;page_no=1"/>
    <hyperlink ref="B64" r:id="rId42" display="https://www.sicop.go.cr/moduloTcata/cata/ct/IM_CTJ_GSQ101.jsp"/>
    <hyperlink ref="B65" r:id="rId43" display="https://www.sicop.go.cr/moduloTcata/cata/ct/IM_CTJ_GSQ101.jsp"/>
    <hyperlink ref="B66" r:id="rId44" display="https://www.sicop.go.cr/moduloTcata/cata/ct/IM_CTJ_GSQ101.jsp"/>
    <hyperlink ref="B68" r:id="rId45" display="https://www.sicop.go.cr/moduloTcata/cata/ct/IM_CTJ_GSQ101.jsp?prodId=&amp;marca_nm=&amp;prodNm=&amp;cateId=47131803&amp;showgubun=&amp;orderBy=&amp;cateNm=&amp;pageSize=10&amp;selectProdType=&amp;model_nm=&amp;selectUseYn=&amp;page_no=15"/>
    <hyperlink ref="B72" r:id="rId46" display="https://www.sicop.go.cr/moduloTcata/cata/ct/IM_CTJ_GSQ101.jsp?prodId=&amp;selectProdType=&amp;prodNm=&amp;selectUseYn=&amp;showgubun=&amp;orderBy=&amp;cateNm=&amp;pageSize=10&amp;marca_nm=&amp;model_nm=&amp;cateId=47131604&amp;page_no=16"/>
    <hyperlink ref="C70" r:id="rId47" display="https://www.sicop.go.cr/moduloTcata/cata/ct/IM_CTJ_GSQ101.jsp?prodId=&amp;marca_nm=&amp;prodNm=&amp;cateId=47131604&amp;showgubun=&amp;orderBy=&amp;cateNm=&amp;pageSize=10&amp;selectProdType=&amp;model_nm=&amp;selectUseYn=&amp;page_no=11"/>
    <hyperlink ref="B70" r:id="rId48" display="https://www.sicop.go.cr/moduloTcata/cata/ct/IM_CTJ_GSQ101.jsp?prodId=&amp;marca_nm=&amp;prodNm=&amp;cateId=47131604&amp;showgubun=&amp;orderBy=&amp;cateNm=&amp;pageSize=10&amp;selectProdType=&amp;model_nm=&amp;selectUseYn=&amp;page_no=11"/>
    <hyperlink ref="B87" r:id="rId49" display="https://www.sicop.go.cr/moduloTcata/cata/ct/IM_CTJ_GSQ101.jsp"/>
    <hyperlink ref="C71" r:id="rId50" display="https://www.sicop.go.cr/moduloTcata/cata/ct/IM_CTJ_GSQ101.jsp?prodId=&amp;selectProdType=&amp;prodNm=&amp;selectUseYn=&amp;showgubun=&amp;orderBy=&amp;cateNm=&amp;pageSize=10&amp;marca_nm=&amp;model_nm=&amp;cateId=47131604&amp;page_no=12"/>
    <hyperlink ref="B71" r:id="rId51" display="https://www.sicop.go.cr/moduloTcata/cata/ct/IM_CTJ_GSQ101.jsp?prodId=&amp;marca_nm=&amp;prodNm=&amp;cateId=47131604&amp;showgubun=&amp;orderBy=&amp;cateNm=&amp;pageSize=10&amp;selectProdType=&amp;model_nm=&amp;selectUseYn=&amp;page_no=11"/>
    <hyperlink ref="C69" r:id="rId52" display="https://www.sicop.go.cr/moduloTcata/cata/ct/IM_CTJ_GSQ101.jsp?prodId=&amp;marca_nm=&amp;prodNm=&amp;cateId=47131604&amp;showgubun=&amp;orderBy=&amp;cateNm=&amp;pageSize=10&amp;selectProdType=&amp;model_nm=&amp;selectUseYn=&amp;page_no=9"/>
    <hyperlink ref="B69" r:id="rId53" display="https://www.sicop.go.cr/moduloTcata/cata/ct/IM_CTJ_GSQ101.jsp?prodId=&amp;marca_nm=&amp;prodNm=&amp;cateId=47131604&amp;showgubun=&amp;orderBy=&amp;cateNm=&amp;pageSize=10&amp;selectProdType=&amp;model_nm=&amp;selectUseYn=&amp;page_no=9"/>
    <hyperlink ref="B75" r:id="rId54" display="https://www.sicop.go.cr/moduloTcata/cata/ct/IM_CTJ_GSQ101.jsp?prodId=&amp;marca_nm=&amp;prodNm=&amp;cateId=53131608&amp;showgubun=&amp;orderBy=prodId_desc&amp;cateNm=&amp;pageSize=10&amp;selectProdType=&amp;model_nm=&amp;selectUseYn=&amp;page_no=38"/>
    <hyperlink ref="B76" r:id="rId55" display="https://www.sicop.go.cr/moduloTcata/cata/ct/IM_CTJ_GSQ101.jsp?prodId=&amp;marca_nm=&amp;prodNm=&amp;cateId=53131608&amp;showgubun=&amp;orderBy=prodId_desc&amp;cateNm=&amp;pageSize=10&amp;selectProdType=&amp;model_nm=&amp;selectUseYn=&amp;page_no=38"/>
    <hyperlink ref="B77" r:id="rId56" display="https://www.sicop.go.cr/moduloTcata/cata/ct/IM_CTJ_GSQ101.jsp?prodId=&amp;marca_nm=&amp;prodNm=&amp;cateId=53131608&amp;showgubun=&amp;orderBy=prodId_desc&amp;cateNm=&amp;pageSize=10&amp;selectProdType=&amp;model_nm=&amp;selectUseYn=&amp;page_no=38"/>
    <hyperlink ref="G78" r:id="rId57" display="https://www.sicop.go.cr/moduloTcata/cata/ct/IM_CTJ_GSQ101.jsp?prodId=&amp;selectProdType=&amp;prodNm=&amp;selectUseYn=&amp;showgubun=&amp;orderBy=prodId_desc&amp;cateNm=&amp;pageSize=10&amp;marca_nm=&amp;model_nm=&amp;cateId=53131608&amp;page_no=39"/>
    <hyperlink ref="B78" r:id="rId58" display="https://www.sicop.go.cr/moduloTcata/cata/ct/IM_CTJ_GSQ101.jsp?prodId=&amp;selectProdType=&amp;prodNm=&amp;selectUseYn=&amp;showgubun=&amp;orderBy=prodId_desc&amp;cateNm=&amp;pageSize=10&amp;marca_nm=&amp;model_nm=&amp;cateId=53131608&amp;page_no=39"/>
    <hyperlink ref="C78" r:id="rId59" display="https://www.sicop.go.cr/moduloTcata/cata/ct/IM_CTJ_GSQ101.jsp?prodId=&amp;selectProdType=&amp;prodNm=&amp;selectUseYn=&amp;showgubun=&amp;orderBy=prodId_desc&amp;cateNm=&amp;pageSize=10&amp;marca_nm=&amp;model_nm=&amp;cateId=53131608&amp;page_no=39"/>
    <hyperlink ref="C80" r:id="rId60" display="https://www.sicop.go.cr/moduloTcata/cata/ct/IM_CTJ_GSQ101.jsp?prodId=&amp;marca_nm=&amp;prodNm=&amp;cateId=53131608&amp;showgubun=&amp;orderBy=prodId_desc&amp;cateNm=&amp;pageSize=10&amp;selectProdType=&amp;model_nm=&amp;selectUseYn=&amp;page_no=50"/>
    <hyperlink ref="B80" r:id="rId61" display="https://www.sicop.go.cr/moduloTcata/cata/ct/IM_CTJ_GSQ101.jsp?prodId=&amp;marca_nm=&amp;prodNm=&amp;cateId=53131608&amp;showgubun=&amp;orderBy=prodId_desc&amp;cateNm=&amp;pageSize=10&amp;selectProdType=&amp;model_nm=&amp;selectUseYn=&amp;page_no=50"/>
    <hyperlink ref="B89" r:id="rId62" display="https://www.sicop.go.cr/moduloTcata/cata/ct/IM_CTJ_GSQ101.jsp?prodId=&amp;selectProdType=&amp;prodNm=&amp;selectUseYn=&amp;showgubun=&amp;orderBy=prodId_desc&amp;cateNm=&amp;pageSize=10&amp;marca_nm=&amp;model_nm=&amp;cateId=46181538&amp;page_no=1"/>
    <hyperlink ref="C84" r:id="rId63" display="https://www.sicop.go.cr/moduloTcata/cata/ct/IM_CTJ_GSQ101.jsp"/>
    <hyperlink ref="B84" r:id="rId64" display="https://www.sicop.go.cr/moduloTcata/cata/ct/IM_CTJ_GSQ101.jsp"/>
    <hyperlink ref="B90" r:id="rId65" display="https://www.sicop.go.cr/moduloTcata/cata/ct/IM_CTJ_GSQ101.jsp?orderBy=&amp;marca_nm=&amp;prodNm=&amp;cateId=46182211&amp;showgubun=&amp;prodId=&amp;cateNm=&amp;pageSize=10&amp;selectProdType=&amp;model_nm=&amp;selectUseYn=&amp;page_no=1"/>
    <hyperlink ref="C95" r:id="rId66" display="https://www.sicop.go.cr/moduloTcata/cata/ct/IM_CTJ_GSQ301.jsp?formName=frm_ctGdSearch&amp;cateIdKey=&amp;selgubun=all&amp;isCateNm=false&amp;cateNmKey=desechable&amp;cateId=&amp;page_no=2"/>
    <hyperlink ref="B21" r:id="rId67" display="https://www.sicop.go.cr/moduloTcata/cata/ct/IM_CTJ_GSQ101.jsp"/>
    <hyperlink ref="B114" r:id="rId68" display="https://www.sicop.go.cr/moduloTcata/cata/ct/IM_CTJ_GSQ101.jsp"/>
    <hyperlink ref="B91" r:id="rId69" display="https://www.sicop.go.cr/moduloTcata/cata/ct/IM_CTJ_GSQ101.jsp?prodId=&amp;selectProdType=&amp;prodNm=&amp;selectUseYn=&amp;showgubun=&amp;orderBy=&amp;cateNm=&amp;pageSize=10&amp;marca_nm=&amp;model_nm=&amp;cateId=46182005&amp;page_no=14"/>
    <hyperlink ref="B92" r:id="rId70" display="https://www.sicop.go.cr/moduloTcata/cata/ct/IM_CTJ_GSQ101.jsp?prodId=&amp;selectProdType=&amp;prodNm=&amp;selectUseYn=&amp;showgubun=&amp;orderBy=&amp;cateNm=&amp;pageSize=10&amp;marca_nm=&amp;model_nm=&amp;cateId=46182005&amp;page_no=18"/>
    <hyperlink ref="B108" r:id="rId71" display="https://www.sicop.go.cr/moduloTcata/cata/ct/IM_CTJ_GSQ101.jsp?orderBy=&amp;marca_nm=&amp;prodNm=&amp;cateId=55121701&amp;showgubun=&amp;prodId=&amp;cateNm=&amp;pageSize=10&amp;selectProdType=&amp;model_nm=&amp;selectUseYn=&amp;page_no=3"/>
    <hyperlink ref="B109" r:id="rId72" display="https://www.sicop.go.cr/moduloTcata/cata/ct/IM_CTJ_GSQ101.jsp"/>
    <hyperlink ref="B110" r:id="rId73" display="https://www.sicop.go.cr/moduloTcata/cata/ct/IM_CTJ_GSQ101.jsp?orderBy=&amp;selectProdType=&amp;prodNm=&amp;selectUseYn=&amp;showgubun=&amp;prodId=&amp;cateNm=&amp;pageSize=10&amp;marca_nm=&amp;model_nm=&amp;cateId=40151601&amp;page_no=2"/>
    <hyperlink ref="B111" r:id="rId74" display="https://www.sicop.go.cr/moduloTcata/cata/ct/IM_CTJ_GSQ101.jsp?orderBy=&amp;selectProdType=&amp;prodNm=&amp;selectUseYn=&amp;showgubun=&amp;prodId=&amp;cateNm=&amp;pageSize=10&amp;marca_nm=&amp;model_nm=&amp;cateId=27112749&amp;page_no=2"/>
    <hyperlink ref="B112" r:id="rId75" display="https://www.sicop.go.cr/moduloTcata/cata/ct/IM_CTJ_GSQ101.jsp?prodId=&amp;selectProdType=&amp;prodNm=&amp;selectUseYn=&amp;showgubun=&amp;orderBy=&amp;cateNm=&amp;pageSize=10&amp;marca_nm=&amp;model_nm=&amp;cateId=27112749&amp;page_no=4"/>
    <hyperlink ref="C112" r:id="rId76" display="https://www.sicop.go.cr/moduloTcata/cata/ct/IM_CTJ_GSQ101.jsp?prodId=&amp;selectProdType=&amp;prodNm=&amp;selectUseYn=&amp;showgubun=&amp;orderBy=&amp;cateNm=&amp;pageSize=10&amp;marca_nm=&amp;model_nm=&amp;cateId=27112749&amp;page_no=4"/>
    <hyperlink ref="B115" r:id="rId77" display="https://www.sicop.go.cr/moduloTcata/cata/ct/IM_CTJ_GSQ101.jsp"/>
    <hyperlink ref="B116" r:id="rId78" display="https://www.sicop.go.cr/moduloTcata/cata/ct/IM_CTJ_GSQ101.jsp"/>
    <hyperlink ref="B119" r:id="rId79" display="https://www.sicop.go.cr/moduloTcata/cata/ct/IM_CTJ_GSQ101.jsp?prodId=&amp;selectProdType=&amp;prodNm=&amp;selectUseYn=&amp;showgubun=&amp;orderBy=&amp;cateNm=&amp;pageSize=10&amp;marca_nm=&amp;model_nm=&amp;cateId=41103311&amp;page_no=1"/>
    <hyperlink ref="B123" r:id="rId80" display="https://www.sicop.go.cr/moduloTcata/cata/ct/IM_CTJ_GSQ101.jsp?orderBy=&amp;selectProdType=&amp;prodNm=&amp;selectUseYn=&amp;showgubun=&amp;prodId=&amp;cateNm=&amp;pageSize=10&amp;marca_nm=&amp;model_nm=&amp;cateId=46191601&amp;page_no=2"/>
    <hyperlink ref="B122" r:id="rId81" display="https://www.sicop.go.cr/moduloTcata/cata/ct/IM_CTJ_GSQ101.jsp?prodId=&amp;marca_nm=&amp;prodNm=&amp;cateId=46191601&amp;showgubun=&amp;orderBy=&amp;cateNm=&amp;pageSize=10&amp;selectProdType=&amp;model_nm=&amp;selectUseYn=&amp;page_no=7"/>
  </hyperlinks>
  <pageMargins left="0.7" right="0.7" top="0.75" bottom="0.75" header="0.3" footer="0.3"/>
  <legacyDrawing r:id="rId8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topLeftCell="B1" workbookViewId="0">
      <selection activeCell="H12" sqref="H12"/>
    </sheetView>
  </sheetViews>
  <sheetFormatPr baseColWidth="10" defaultRowHeight="15" x14ac:dyDescent="0.25"/>
  <cols>
    <col min="1" max="1" width="13" customWidth="1"/>
    <col min="2" max="3" width="11.5703125" bestFit="1" customWidth="1"/>
    <col min="5" max="5" width="15.5703125" customWidth="1"/>
    <col min="6" max="6" width="15.140625" customWidth="1"/>
    <col min="7" max="7" width="19.28515625" hidden="1" customWidth="1"/>
    <col min="8" max="8" width="22" customWidth="1"/>
    <col min="10" max="10" width="11.5703125" bestFit="1" customWidth="1"/>
    <col min="11" max="12" width="17.5703125" bestFit="1" customWidth="1"/>
  </cols>
  <sheetData>
    <row r="1" spans="1:14" x14ac:dyDescent="0.25">
      <c r="A1" s="141" t="s">
        <v>333</v>
      </c>
      <c r="B1" s="141"/>
      <c r="C1" s="141"/>
      <c r="D1" s="141"/>
      <c r="E1" s="141"/>
      <c r="F1" s="141"/>
      <c r="G1" s="141"/>
      <c r="H1" s="141"/>
      <c r="I1" s="141"/>
      <c r="J1" s="141"/>
      <c r="K1" s="141"/>
      <c r="L1" s="141"/>
      <c r="M1" s="141"/>
      <c r="N1" s="141"/>
    </row>
    <row r="2" spans="1:14" x14ac:dyDescent="0.25">
      <c r="A2" s="33"/>
      <c r="B2" s="141" t="s">
        <v>1</v>
      </c>
      <c r="C2" s="141"/>
      <c r="D2" s="141"/>
      <c r="E2" s="32"/>
      <c r="F2" s="32"/>
      <c r="G2" s="32"/>
      <c r="H2" s="33"/>
      <c r="I2" s="33"/>
      <c r="J2" s="34"/>
      <c r="K2" s="97"/>
      <c r="L2" s="98"/>
      <c r="M2" s="37"/>
      <c r="N2" s="37"/>
    </row>
    <row r="3" spans="1:14" ht="27" customHeight="1" x14ac:dyDescent="0.25">
      <c r="A3" s="38" t="s">
        <v>2</v>
      </c>
      <c r="B3" s="39" t="s">
        <v>3</v>
      </c>
      <c r="C3" s="40" t="s">
        <v>4</v>
      </c>
      <c r="D3" s="40" t="s">
        <v>5</v>
      </c>
      <c r="E3" s="40" t="s">
        <v>345</v>
      </c>
      <c r="F3" s="99" t="s">
        <v>346</v>
      </c>
      <c r="G3" s="40" t="s">
        <v>339</v>
      </c>
      <c r="H3" s="41" t="s">
        <v>6</v>
      </c>
      <c r="I3" s="42" t="s">
        <v>7</v>
      </c>
      <c r="J3" s="42" t="s">
        <v>8</v>
      </c>
      <c r="K3" s="43" t="s">
        <v>9</v>
      </c>
      <c r="L3" s="44" t="s">
        <v>10</v>
      </c>
      <c r="M3" s="41" t="s">
        <v>11</v>
      </c>
      <c r="N3" s="41" t="s">
        <v>12</v>
      </c>
    </row>
    <row r="4" spans="1:14" ht="51" x14ac:dyDescent="0.25">
      <c r="A4" s="95" t="s">
        <v>334</v>
      </c>
      <c r="B4" s="96">
        <v>10808</v>
      </c>
      <c r="C4" s="96">
        <v>70</v>
      </c>
      <c r="D4" s="96" t="s">
        <v>19</v>
      </c>
      <c r="E4" s="96">
        <v>81112213</v>
      </c>
      <c r="F4" s="96">
        <v>92091684</v>
      </c>
      <c r="G4" s="96" t="s">
        <v>343</v>
      </c>
      <c r="H4" s="20" t="s">
        <v>335</v>
      </c>
      <c r="I4" s="95" t="s">
        <v>41</v>
      </c>
      <c r="J4" s="16">
        <v>1</v>
      </c>
      <c r="K4" s="92">
        <v>10000000</v>
      </c>
      <c r="L4" s="92">
        <f t="shared" ref="L4:L5" si="0">+J4*K4</f>
        <v>10000000</v>
      </c>
      <c r="M4" s="91" t="s">
        <v>136</v>
      </c>
      <c r="N4" s="84" t="s">
        <v>13</v>
      </c>
    </row>
    <row r="5" spans="1:14" ht="38.25" x14ac:dyDescent="0.25">
      <c r="A5" s="95" t="s">
        <v>334</v>
      </c>
      <c r="B5" s="96">
        <v>20101</v>
      </c>
      <c r="C5" s="96" t="s">
        <v>22</v>
      </c>
      <c r="D5" s="96" t="s">
        <v>332</v>
      </c>
      <c r="E5" s="96">
        <v>15101506</v>
      </c>
      <c r="F5" s="96">
        <v>92043611</v>
      </c>
      <c r="G5" s="96" t="s">
        <v>344</v>
      </c>
      <c r="H5" s="16" t="s">
        <v>336</v>
      </c>
      <c r="I5" s="95" t="s">
        <v>41</v>
      </c>
      <c r="J5" s="16">
        <v>1</v>
      </c>
      <c r="K5" s="92">
        <v>500000</v>
      </c>
      <c r="L5" s="92">
        <f t="shared" si="0"/>
        <v>500000</v>
      </c>
      <c r="M5" s="91" t="s">
        <v>136</v>
      </c>
      <c r="N5" s="84" t="s">
        <v>13</v>
      </c>
    </row>
    <row r="6" spans="1:14" ht="38.25" x14ac:dyDescent="0.25">
      <c r="A6" s="95" t="s">
        <v>334</v>
      </c>
      <c r="B6" s="96">
        <v>10406</v>
      </c>
      <c r="C6" s="96" t="s">
        <v>22</v>
      </c>
      <c r="D6" s="96">
        <v>0</v>
      </c>
      <c r="E6" s="96">
        <v>81101704</v>
      </c>
      <c r="F6" s="96">
        <v>92031904</v>
      </c>
      <c r="G6" s="96"/>
      <c r="H6" s="94" t="s">
        <v>337</v>
      </c>
      <c r="I6" s="16" t="s">
        <v>41</v>
      </c>
      <c r="J6" s="16">
        <v>1</v>
      </c>
      <c r="K6" s="93">
        <v>500000</v>
      </c>
      <c r="L6" s="93">
        <f>+J6*K6</f>
        <v>500000</v>
      </c>
      <c r="M6" s="91" t="s">
        <v>136</v>
      </c>
      <c r="N6" s="84" t="s">
        <v>13</v>
      </c>
    </row>
    <row r="7" spans="1:14" ht="38.25" x14ac:dyDescent="0.25">
      <c r="A7" s="95" t="s">
        <v>334</v>
      </c>
      <c r="B7" s="96">
        <v>20304</v>
      </c>
      <c r="C7" s="96" t="s">
        <v>36</v>
      </c>
      <c r="D7" s="96">
        <v>1</v>
      </c>
      <c r="E7" s="96">
        <v>43201827</v>
      </c>
      <c r="F7" s="96">
        <v>92010881</v>
      </c>
      <c r="G7" s="96"/>
      <c r="H7" s="14" t="s">
        <v>338</v>
      </c>
      <c r="I7" s="16" t="s">
        <v>41</v>
      </c>
      <c r="J7" s="16">
        <v>10</v>
      </c>
      <c r="K7" s="93">
        <v>70000</v>
      </c>
      <c r="L7" s="93">
        <f>+J7*K7</f>
        <v>700000</v>
      </c>
      <c r="M7" s="91" t="s">
        <v>136</v>
      </c>
      <c r="N7" s="84" t="s">
        <v>13</v>
      </c>
    </row>
  </sheetData>
  <mergeCells count="2">
    <mergeCell ref="A1:N1"/>
    <mergeCell ref="B2:D2"/>
  </mergeCells>
  <hyperlinks>
    <hyperlink ref="F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opLeftCell="F1" workbookViewId="0">
      <selection activeCell="M10" sqref="M10"/>
    </sheetView>
  </sheetViews>
  <sheetFormatPr baseColWidth="10" defaultRowHeight="12.75" x14ac:dyDescent="0.2"/>
  <cols>
    <col min="1" max="1" width="18.85546875" style="4" customWidth="1"/>
    <col min="2" max="2" width="11.42578125" style="3"/>
    <col min="3" max="4" width="11.42578125" style="11"/>
    <col min="5" max="6" width="24.140625" style="11" customWidth="1"/>
    <col min="7" max="7" width="41.42578125" style="4" customWidth="1"/>
    <col min="8" max="9" width="11.42578125" style="3"/>
    <col min="10" max="10" width="18.28515625" style="1" bestFit="1" customWidth="1"/>
    <col min="11" max="11" width="19.28515625" style="1" bestFit="1" customWidth="1"/>
    <col min="12" max="12" width="11.42578125" style="4"/>
    <col min="13" max="13" width="18.5703125" style="23" customWidth="1"/>
    <col min="14" max="16384" width="11.42578125" style="1"/>
  </cols>
  <sheetData>
    <row r="1" spans="1:13" s="2" customFormat="1" ht="25.5" customHeight="1" x14ac:dyDescent="0.2">
      <c r="A1" s="145" t="s">
        <v>0</v>
      </c>
      <c r="B1" s="145"/>
      <c r="C1" s="145"/>
      <c r="D1" s="145"/>
      <c r="E1" s="145"/>
      <c r="F1" s="145"/>
      <c r="G1" s="145"/>
      <c r="H1" s="145"/>
      <c r="I1" s="145"/>
      <c r="J1" s="145"/>
      <c r="K1" s="145"/>
      <c r="L1" s="145"/>
      <c r="M1" s="145"/>
    </row>
    <row r="2" spans="1:13" ht="15" x14ac:dyDescent="0.2">
      <c r="A2" s="145" t="s">
        <v>84</v>
      </c>
      <c r="B2" s="145"/>
      <c r="C2" s="145"/>
      <c r="D2" s="145"/>
      <c r="E2" s="145"/>
      <c r="F2" s="145"/>
      <c r="G2" s="145"/>
      <c r="H2" s="145"/>
      <c r="I2" s="145"/>
      <c r="J2" s="145"/>
      <c r="K2" s="145"/>
      <c r="L2" s="145"/>
      <c r="M2" s="145"/>
    </row>
    <row r="3" spans="1:13" ht="12.75" customHeight="1" x14ac:dyDescent="0.2">
      <c r="A3" s="145" t="s">
        <v>40</v>
      </c>
      <c r="B3" s="145"/>
      <c r="C3" s="145"/>
      <c r="D3" s="145"/>
      <c r="E3" s="145"/>
      <c r="F3" s="145"/>
      <c r="G3" s="145"/>
      <c r="H3" s="145"/>
      <c r="I3" s="145"/>
      <c r="J3" s="145"/>
      <c r="K3" s="145"/>
      <c r="L3" s="145"/>
      <c r="M3" s="145"/>
    </row>
    <row r="4" spans="1:13" x14ac:dyDescent="0.2">
      <c r="A4" s="146"/>
      <c r="B4" s="147"/>
      <c r="C4" s="147"/>
      <c r="D4" s="147"/>
      <c r="E4" s="147"/>
      <c r="F4" s="147"/>
      <c r="G4" s="147"/>
      <c r="H4" s="147"/>
      <c r="I4" s="147"/>
      <c r="J4" s="147"/>
      <c r="K4" s="147"/>
      <c r="L4" s="147"/>
      <c r="M4" s="148"/>
    </row>
    <row r="5" spans="1:13" x14ac:dyDescent="0.2">
      <c r="A5" s="7"/>
      <c r="B5" s="142" t="s">
        <v>1</v>
      </c>
      <c r="C5" s="143"/>
      <c r="D5" s="144"/>
      <c r="E5" s="100"/>
      <c r="F5" s="100"/>
      <c r="G5" s="7"/>
      <c r="H5" s="6"/>
      <c r="I5" s="6"/>
      <c r="J5" s="8"/>
      <c r="K5" s="9"/>
      <c r="L5" s="7"/>
      <c r="M5" s="22"/>
    </row>
    <row r="6" spans="1:13" x14ac:dyDescent="0.2">
      <c r="A6" s="10" t="s">
        <v>2</v>
      </c>
      <c r="B6" s="10" t="s">
        <v>3</v>
      </c>
      <c r="C6" s="10" t="s">
        <v>4</v>
      </c>
      <c r="D6" s="10" t="s">
        <v>5</v>
      </c>
      <c r="E6" s="10" t="s">
        <v>396</v>
      </c>
      <c r="F6" s="10" t="s">
        <v>346</v>
      </c>
      <c r="G6" s="10" t="s">
        <v>6</v>
      </c>
      <c r="H6" s="10" t="s">
        <v>7</v>
      </c>
      <c r="I6" s="10" t="s">
        <v>8</v>
      </c>
      <c r="J6" s="10" t="s">
        <v>9</v>
      </c>
      <c r="K6" s="10" t="s">
        <v>10</v>
      </c>
      <c r="L6" s="10" t="s">
        <v>11</v>
      </c>
      <c r="M6" s="10" t="s">
        <v>12</v>
      </c>
    </row>
    <row r="7" spans="1:13" ht="33.75" x14ac:dyDescent="0.2">
      <c r="A7" s="14" t="s">
        <v>40</v>
      </c>
      <c r="B7" s="20">
        <v>10303</v>
      </c>
      <c r="C7" s="16">
        <v>900</v>
      </c>
      <c r="D7" s="17" t="s">
        <v>86</v>
      </c>
      <c r="E7" s="17" t="s">
        <v>397</v>
      </c>
      <c r="F7" s="17" t="s">
        <v>398</v>
      </c>
      <c r="G7" s="18" t="s">
        <v>87</v>
      </c>
      <c r="H7" s="16" t="s">
        <v>41</v>
      </c>
      <c r="I7" s="16">
        <v>1</v>
      </c>
      <c r="J7" s="27">
        <v>100000</v>
      </c>
      <c r="K7" s="15">
        <f>+J7*I7</f>
        <v>100000</v>
      </c>
      <c r="L7" s="21" t="s">
        <v>85</v>
      </c>
      <c r="M7" s="21" t="s">
        <v>13</v>
      </c>
    </row>
    <row r="8" spans="1:13" ht="38.25" x14ac:dyDescent="0.2">
      <c r="A8" s="14" t="s">
        <v>40</v>
      </c>
      <c r="B8" s="16">
        <v>10403</v>
      </c>
      <c r="C8" s="17" t="s">
        <v>18</v>
      </c>
      <c r="D8" s="17" t="s">
        <v>26</v>
      </c>
      <c r="E8" s="17" t="s">
        <v>399</v>
      </c>
      <c r="F8" s="17" t="s">
        <v>400</v>
      </c>
      <c r="G8" s="14" t="s">
        <v>131</v>
      </c>
      <c r="H8" s="16" t="s">
        <v>41</v>
      </c>
      <c r="I8" s="16">
        <v>1</v>
      </c>
      <c r="J8" s="15">
        <v>50000000</v>
      </c>
      <c r="K8" s="15">
        <f>+J8*I8</f>
        <v>50000000</v>
      </c>
      <c r="L8" s="21" t="s">
        <v>85</v>
      </c>
      <c r="M8" s="20" t="s">
        <v>13</v>
      </c>
    </row>
    <row r="9" spans="1:13" ht="33.75" x14ac:dyDescent="0.2">
      <c r="A9" s="5" t="s">
        <v>40</v>
      </c>
      <c r="B9" s="16">
        <v>10501</v>
      </c>
      <c r="C9" s="17" t="s">
        <v>18</v>
      </c>
      <c r="D9" s="17" t="s">
        <v>26</v>
      </c>
      <c r="E9" s="17" t="s">
        <v>401</v>
      </c>
      <c r="F9" s="17" t="s">
        <v>402</v>
      </c>
      <c r="G9" s="14" t="s">
        <v>88</v>
      </c>
      <c r="H9" s="16" t="s">
        <v>41</v>
      </c>
      <c r="I9" s="16">
        <v>1</v>
      </c>
      <c r="J9" s="15">
        <v>100000</v>
      </c>
      <c r="K9" s="15">
        <f>+J9*I9</f>
        <v>100000</v>
      </c>
      <c r="L9" s="21" t="s">
        <v>85</v>
      </c>
      <c r="M9" s="20" t="s">
        <v>13</v>
      </c>
    </row>
    <row r="10" spans="1:13" ht="33.75" x14ac:dyDescent="0.2">
      <c r="A10" s="5" t="s">
        <v>40</v>
      </c>
      <c r="B10" s="16" t="s">
        <v>46</v>
      </c>
      <c r="C10" s="17" t="s">
        <v>18</v>
      </c>
      <c r="D10" s="17" t="s">
        <v>26</v>
      </c>
      <c r="E10" s="17" t="s">
        <v>403</v>
      </c>
      <c r="F10" s="17" t="s">
        <v>404</v>
      </c>
      <c r="G10" s="18" t="s">
        <v>89</v>
      </c>
      <c r="H10" s="16" t="s">
        <v>41</v>
      </c>
      <c r="I10" s="16">
        <v>1</v>
      </c>
      <c r="J10" s="19">
        <v>3500000</v>
      </c>
      <c r="K10" s="15">
        <f t="shared" ref="K10:K72" si="0">+J10*I10</f>
        <v>3500000</v>
      </c>
      <c r="L10" s="21" t="s">
        <v>85</v>
      </c>
      <c r="M10" s="21" t="s">
        <v>13</v>
      </c>
    </row>
    <row r="11" spans="1:13" ht="33.75" x14ac:dyDescent="0.2">
      <c r="A11" s="14" t="s">
        <v>40</v>
      </c>
      <c r="B11" s="20">
        <v>10804</v>
      </c>
      <c r="C11" s="16" t="s">
        <v>24</v>
      </c>
      <c r="D11" s="17" t="s">
        <v>19</v>
      </c>
      <c r="E11" s="17" t="s">
        <v>405</v>
      </c>
      <c r="F11" s="17" t="s">
        <v>406</v>
      </c>
      <c r="G11" s="18" t="s">
        <v>90</v>
      </c>
      <c r="H11" s="16" t="s">
        <v>41</v>
      </c>
      <c r="I11" s="16">
        <v>1</v>
      </c>
      <c r="J11" s="19">
        <v>450000</v>
      </c>
      <c r="K11" s="15">
        <f t="shared" si="0"/>
        <v>450000</v>
      </c>
      <c r="L11" s="21" t="s">
        <v>85</v>
      </c>
      <c r="M11" s="21" t="s">
        <v>13</v>
      </c>
    </row>
    <row r="12" spans="1:13" ht="33.75" x14ac:dyDescent="0.2">
      <c r="A12" s="14" t="s">
        <v>40</v>
      </c>
      <c r="B12" s="17">
        <v>10805</v>
      </c>
      <c r="C12" s="17" t="s">
        <v>18</v>
      </c>
      <c r="D12" s="17" t="s">
        <v>20</v>
      </c>
      <c r="E12" s="17" t="s">
        <v>407</v>
      </c>
      <c r="F12" s="17" t="s">
        <v>408</v>
      </c>
      <c r="G12" s="18" t="s">
        <v>91</v>
      </c>
      <c r="H12" s="16" t="s">
        <v>41</v>
      </c>
      <c r="I12" s="16">
        <v>1</v>
      </c>
      <c r="J12" s="19">
        <v>100000</v>
      </c>
      <c r="K12" s="15">
        <f t="shared" si="0"/>
        <v>100000</v>
      </c>
      <c r="L12" s="21" t="s">
        <v>85</v>
      </c>
      <c r="M12" s="21" t="s">
        <v>13</v>
      </c>
    </row>
    <row r="13" spans="1:13" ht="33.75" x14ac:dyDescent="0.2">
      <c r="A13" s="14" t="s">
        <v>40</v>
      </c>
      <c r="B13" s="20">
        <v>20101</v>
      </c>
      <c r="C13" s="17" t="s">
        <v>21</v>
      </c>
      <c r="D13" s="17" t="s">
        <v>26</v>
      </c>
      <c r="E13" s="17" t="s">
        <v>409</v>
      </c>
      <c r="F13" s="17" t="s">
        <v>410</v>
      </c>
      <c r="G13" s="18" t="s">
        <v>92</v>
      </c>
      <c r="H13" s="16" t="s">
        <v>41</v>
      </c>
      <c r="I13" s="16">
        <v>1</v>
      </c>
      <c r="J13" s="19">
        <v>2000000</v>
      </c>
      <c r="K13" s="15">
        <f t="shared" si="0"/>
        <v>2000000</v>
      </c>
      <c r="L13" s="21" t="s">
        <v>85</v>
      </c>
      <c r="M13" s="21" t="s">
        <v>13</v>
      </c>
    </row>
    <row r="14" spans="1:13" ht="33.75" x14ac:dyDescent="0.2">
      <c r="A14" s="14" t="s">
        <v>40</v>
      </c>
      <c r="B14" s="20">
        <v>20104</v>
      </c>
      <c r="C14" s="17" t="s">
        <v>33</v>
      </c>
      <c r="D14" s="17" t="s">
        <v>22</v>
      </c>
      <c r="E14" s="17" t="s">
        <v>411</v>
      </c>
      <c r="F14" s="17" t="s">
        <v>412</v>
      </c>
      <c r="G14" s="18" t="s">
        <v>93</v>
      </c>
      <c r="H14" s="16" t="s">
        <v>42</v>
      </c>
      <c r="I14" s="16">
        <v>1</v>
      </c>
      <c r="J14" s="19">
        <v>175000</v>
      </c>
      <c r="K14" s="15">
        <f t="shared" si="0"/>
        <v>175000</v>
      </c>
      <c r="L14" s="21" t="s">
        <v>85</v>
      </c>
      <c r="M14" s="21" t="s">
        <v>13</v>
      </c>
    </row>
    <row r="15" spans="1:13" ht="51" x14ac:dyDescent="0.2">
      <c r="A15" s="18" t="s">
        <v>40</v>
      </c>
      <c r="B15" s="16">
        <v>20104</v>
      </c>
      <c r="C15" s="17" t="s">
        <v>28</v>
      </c>
      <c r="D15" s="17" t="s">
        <v>61</v>
      </c>
      <c r="E15" s="17" t="s">
        <v>413</v>
      </c>
      <c r="F15" s="17" t="s">
        <v>414</v>
      </c>
      <c r="G15" s="5" t="s">
        <v>103</v>
      </c>
      <c r="H15" s="16" t="s">
        <v>41</v>
      </c>
      <c r="I15" s="16">
        <v>5</v>
      </c>
      <c r="J15" s="19">
        <v>20000</v>
      </c>
      <c r="K15" s="15">
        <f t="shared" si="0"/>
        <v>100000</v>
      </c>
      <c r="L15" s="21" t="s">
        <v>85</v>
      </c>
      <c r="M15" s="20" t="s">
        <v>13</v>
      </c>
    </row>
    <row r="16" spans="1:13" ht="38.25" x14ac:dyDescent="0.2">
      <c r="A16" s="5" t="s">
        <v>40</v>
      </c>
      <c r="B16" s="16">
        <v>20104</v>
      </c>
      <c r="C16" s="17" t="s">
        <v>28</v>
      </c>
      <c r="D16" s="17" t="s">
        <v>61</v>
      </c>
      <c r="E16" s="17" t="s">
        <v>413</v>
      </c>
      <c r="F16" s="17" t="s">
        <v>415</v>
      </c>
      <c r="G16" s="5" t="s">
        <v>104</v>
      </c>
      <c r="H16" s="16" t="s">
        <v>41</v>
      </c>
      <c r="I16" s="16">
        <v>5</v>
      </c>
      <c r="J16" s="15">
        <v>15000</v>
      </c>
      <c r="K16" s="15">
        <f t="shared" si="0"/>
        <v>75000</v>
      </c>
      <c r="L16" s="21" t="s">
        <v>85</v>
      </c>
      <c r="M16" s="20" t="s">
        <v>13</v>
      </c>
    </row>
    <row r="17" spans="1:13" ht="38.25" x14ac:dyDescent="0.2">
      <c r="A17" s="14" t="s">
        <v>40</v>
      </c>
      <c r="B17" s="16">
        <v>20104</v>
      </c>
      <c r="C17" s="17" t="s">
        <v>28</v>
      </c>
      <c r="D17" s="17" t="s">
        <v>61</v>
      </c>
      <c r="E17" s="17" t="s">
        <v>413</v>
      </c>
      <c r="F17" s="17" t="s">
        <v>416</v>
      </c>
      <c r="G17" s="14" t="s">
        <v>105</v>
      </c>
      <c r="H17" s="16" t="s">
        <v>41</v>
      </c>
      <c r="I17" s="16">
        <v>5</v>
      </c>
      <c r="J17" s="15">
        <v>15000</v>
      </c>
      <c r="K17" s="15">
        <f t="shared" si="0"/>
        <v>75000</v>
      </c>
      <c r="L17" s="21" t="s">
        <v>85</v>
      </c>
      <c r="M17" s="20" t="s">
        <v>13</v>
      </c>
    </row>
    <row r="18" spans="1:13" ht="51" x14ac:dyDescent="0.2">
      <c r="A18" s="14" t="s">
        <v>40</v>
      </c>
      <c r="B18" s="16">
        <v>20104</v>
      </c>
      <c r="C18" s="17" t="s">
        <v>28</v>
      </c>
      <c r="D18" s="17" t="s">
        <v>61</v>
      </c>
      <c r="E18" s="17" t="s">
        <v>413</v>
      </c>
      <c r="F18" s="17" t="s">
        <v>417</v>
      </c>
      <c r="G18" s="14" t="s">
        <v>106</v>
      </c>
      <c r="H18" s="16" t="s">
        <v>41</v>
      </c>
      <c r="I18" s="16">
        <v>5</v>
      </c>
      <c r="J18" s="15">
        <v>15000</v>
      </c>
      <c r="K18" s="15">
        <f t="shared" si="0"/>
        <v>75000</v>
      </c>
      <c r="L18" s="21" t="s">
        <v>85</v>
      </c>
      <c r="M18" s="20" t="s">
        <v>13</v>
      </c>
    </row>
    <row r="19" spans="1:13" ht="38.25" x14ac:dyDescent="0.2">
      <c r="A19" s="14" t="s">
        <v>40</v>
      </c>
      <c r="B19" s="16">
        <v>20104</v>
      </c>
      <c r="C19" s="17" t="s">
        <v>28</v>
      </c>
      <c r="D19" s="17" t="s">
        <v>61</v>
      </c>
      <c r="E19" s="17" t="s">
        <v>418</v>
      </c>
      <c r="F19" s="17" t="s">
        <v>419</v>
      </c>
      <c r="G19" s="28" t="s">
        <v>94</v>
      </c>
      <c r="H19" s="16" t="s">
        <v>41</v>
      </c>
      <c r="I19" s="16">
        <v>5</v>
      </c>
      <c r="J19" s="15">
        <v>40000</v>
      </c>
      <c r="K19" s="15">
        <f t="shared" si="0"/>
        <v>200000</v>
      </c>
      <c r="L19" s="21" t="s">
        <v>85</v>
      </c>
      <c r="M19" s="20" t="s">
        <v>13</v>
      </c>
    </row>
    <row r="20" spans="1:13" ht="38.25" x14ac:dyDescent="0.2">
      <c r="A20" s="14" t="s">
        <v>40</v>
      </c>
      <c r="B20" s="16">
        <v>20104</v>
      </c>
      <c r="C20" s="17" t="s">
        <v>28</v>
      </c>
      <c r="D20" s="17" t="s">
        <v>61</v>
      </c>
      <c r="E20" s="17" t="s">
        <v>418</v>
      </c>
      <c r="F20" s="17" t="s">
        <v>420</v>
      </c>
      <c r="G20" s="28" t="s">
        <v>95</v>
      </c>
      <c r="H20" s="16" t="s">
        <v>41</v>
      </c>
      <c r="I20" s="16">
        <v>5</v>
      </c>
      <c r="J20" s="15">
        <v>40000</v>
      </c>
      <c r="K20" s="15">
        <f t="shared" si="0"/>
        <v>200000</v>
      </c>
      <c r="L20" s="21" t="s">
        <v>85</v>
      </c>
      <c r="M20" s="20" t="s">
        <v>13</v>
      </c>
    </row>
    <row r="21" spans="1:13" ht="51" x14ac:dyDescent="0.2">
      <c r="A21" s="14" t="s">
        <v>40</v>
      </c>
      <c r="B21" s="16">
        <v>20104</v>
      </c>
      <c r="C21" s="17" t="s">
        <v>28</v>
      </c>
      <c r="D21" s="17" t="s">
        <v>61</v>
      </c>
      <c r="E21" s="17" t="s">
        <v>421</v>
      </c>
      <c r="F21" s="17" t="s">
        <v>422</v>
      </c>
      <c r="G21" s="25" t="s">
        <v>83</v>
      </c>
      <c r="H21" s="16" t="s">
        <v>41</v>
      </c>
      <c r="I21" s="16">
        <v>5</v>
      </c>
      <c r="J21" s="15">
        <v>30000</v>
      </c>
      <c r="K21" s="15">
        <f t="shared" si="0"/>
        <v>150000</v>
      </c>
      <c r="L21" s="21" t="s">
        <v>85</v>
      </c>
      <c r="M21" s="20" t="s">
        <v>13</v>
      </c>
    </row>
    <row r="22" spans="1:13" ht="38.25" x14ac:dyDescent="0.2">
      <c r="A22" s="14" t="s">
        <v>40</v>
      </c>
      <c r="B22" s="16">
        <v>20104</v>
      </c>
      <c r="C22" s="17" t="s">
        <v>28</v>
      </c>
      <c r="D22" s="17" t="s">
        <v>61</v>
      </c>
      <c r="E22" s="17" t="s">
        <v>413</v>
      </c>
      <c r="F22" s="17" t="s">
        <v>423</v>
      </c>
      <c r="G22" s="25" t="s">
        <v>96</v>
      </c>
      <c r="H22" s="16" t="s">
        <v>41</v>
      </c>
      <c r="I22" s="16">
        <v>5</v>
      </c>
      <c r="J22" s="15">
        <v>10000</v>
      </c>
      <c r="K22" s="15">
        <f t="shared" si="0"/>
        <v>50000</v>
      </c>
      <c r="L22" s="21" t="s">
        <v>85</v>
      </c>
      <c r="M22" s="20" t="s">
        <v>13</v>
      </c>
    </row>
    <row r="23" spans="1:13" ht="51" x14ac:dyDescent="0.2">
      <c r="A23" s="14" t="s">
        <v>40</v>
      </c>
      <c r="B23" s="16">
        <v>20104</v>
      </c>
      <c r="C23" s="17" t="s">
        <v>28</v>
      </c>
      <c r="D23" s="17" t="s">
        <v>61</v>
      </c>
      <c r="E23" s="17" t="s">
        <v>413</v>
      </c>
      <c r="F23" s="17" t="s">
        <v>424</v>
      </c>
      <c r="G23" s="25" t="s">
        <v>97</v>
      </c>
      <c r="H23" s="16" t="s">
        <v>41</v>
      </c>
      <c r="I23" s="16">
        <v>5</v>
      </c>
      <c r="J23" s="15">
        <v>10000</v>
      </c>
      <c r="K23" s="15">
        <f t="shared" si="0"/>
        <v>50000</v>
      </c>
      <c r="L23" s="21" t="s">
        <v>85</v>
      </c>
      <c r="M23" s="20" t="s">
        <v>13</v>
      </c>
    </row>
    <row r="24" spans="1:13" ht="51" x14ac:dyDescent="0.2">
      <c r="A24" s="14" t="s">
        <v>40</v>
      </c>
      <c r="B24" s="16">
        <v>20104</v>
      </c>
      <c r="C24" s="17" t="s">
        <v>28</v>
      </c>
      <c r="D24" s="17" t="s">
        <v>61</v>
      </c>
      <c r="E24" s="17" t="s">
        <v>413</v>
      </c>
      <c r="F24" s="17" t="s">
        <v>425</v>
      </c>
      <c r="G24" s="25" t="s">
        <v>98</v>
      </c>
      <c r="H24" s="16" t="s">
        <v>41</v>
      </c>
      <c r="I24" s="16">
        <v>5</v>
      </c>
      <c r="J24" s="15">
        <v>10000</v>
      </c>
      <c r="K24" s="15">
        <f t="shared" si="0"/>
        <v>50000</v>
      </c>
      <c r="L24" s="21" t="s">
        <v>85</v>
      </c>
      <c r="M24" s="20" t="s">
        <v>13</v>
      </c>
    </row>
    <row r="25" spans="1:13" ht="38.25" x14ac:dyDescent="0.2">
      <c r="A25" s="14" t="s">
        <v>40</v>
      </c>
      <c r="B25" s="16">
        <v>20104</v>
      </c>
      <c r="C25" s="17" t="s">
        <v>28</v>
      </c>
      <c r="D25" s="17" t="s">
        <v>102</v>
      </c>
      <c r="E25" s="17" t="s">
        <v>418</v>
      </c>
      <c r="F25" s="17" t="s">
        <v>426</v>
      </c>
      <c r="G25" s="28" t="s">
        <v>99</v>
      </c>
      <c r="H25" s="16" t="s">
        <v>41</v>
      </c>
      <c r="I25" s="16">
        <v>5</v>
      </c>
      <c r="J25" s="15">
        <v>50000</v>
      </c>
      <c r="K25" s="15">
        <f t="shared" si="0"/>
        <v>250000</v>
      </c>
      <c r="L25" s="21" t="s">
        <v>85</v>
      </c>
      <c r="M25" s="20" t="s">
        <v>13</v>
      </c>
    </row>
    <row r="26" spans="1:13" ht="38.25" x14ac:dyDescent="0.2">
      <c r="A26" s="14" t="s">
        <v>40</v>
      </c>
      <c r="B26" s="16">
        <v>20104</v>
      </c>
      <c r="C26" s="17" t="s">
        <v>28</v>
      </c>
      <c r="D26" s="17" t="s">
        <v>102</v>
      </c>
      <c r="E26" s="17" t="s">
        <v>418</v>
      </c>
      <c r="F26" s="17" t="s">
        <v>427</v>
      </c>
      <c r="G26" s="28" t="s">
        <v>100</v>
      </c>
      <c r="H26" s="16" t="s">
        <v>41</v>
      </c>
      <c r="I26" s="16">
        <v>5</v>
      </c>
      <c r="J26" s="15">
        <v>50000</v>
      </c>
      <c r="K26" s="15">
        <f t="shared" si="0"/>
        <v>250000</v>
      </c>
      <c r="L26" s="21" t="s">
        <v>85</v>
      </c>
      <c r="M26" s="20" t="s">
        <v>13</v>
      </c>
    </row>
    <row r="27" spans="1:13" ht="38.25" x14ac:dyDescent="0.2">
      <c r="A27" s="14" t="s">
        <v>40</v>
      </c>
      <c r="B27" s="16">
        <v>20104</v>
      </c>
      <c r="C27" s="17" t="s">
        <v>28</v>
      </c>
      <c r="D27" s="17" t="s">
        <v>102</v>
      </c>
      <c r="E27" s="17" t="s">
        <v>418</v>
      </c>
      <c r="F27" s="17" t="s">
        <v>428</v>
      </c>
      <c r="G27" s="28" t="s">
        <v>101</v>
      </c>
      <c r="H27" s="16" t="s">
        <v>41</v>
      </c>
      <c r="I27" s="16">
        <v>5</v>
      </c>
      <c r="J27" s="15">
        <v>50000</v>
      </c>
      <c r="K27" s="15">
        <f t="shared" si="0"/>
        <v>250000</v>
      </c>
      <c r="L27" s="21" t="s">
        <v>85</v>
      </c>
      <c r="M27" s="20" t="s">
        <v>13</v>
      </c>
    </row>
    <row r="28" spans="1:13" ht="38.25" x14ac:dyDescent="0.2">
      <c r="A28" s="14" t="s">
        <v>40</v>
      </c>
      <c r="B28" s="16">
        <v>20104</v>
      </c>
      <c r="C28" s="17" t="s">
        <v>28</v>
      </c>
      <c r="D28" s="17" t="s">
        <v>102</v>
      </c>
      <c r="E28" s="17" t="s">
        <v>413</v>
      </c>
      <c r="F28" s="17" t="s">
        <v>429</v>
      </c>
      <c r="G28" s="25" t="s">
        <v>62</v>
      </c>
      <c r="H28" s="16" t="s">
        <v>41</v>
      </c>
      <c r="I28" s="16">
        <v>5</v>
      </c>
      <c r="J28" s="15">
        <v>40000</v>
      </c>
      <c r="K28" s="15">
        <f t="shared" si="0"/>
        <v>200000</v>
      </c>
      <c r="L28" s="21" t="s">
        <v>85</v>
      </c>
      <c r="M28" s="20" t="s">
        <v>13</v>
      </c>
    </row>
    <row r="29" spans="1:13" ht="38.25" x14ac:dyDescent="0.2">
      <c r="A29" s="14" t="s">
        <v>40</v>
      </c>
      <c r="B29" s="16">
        <v>20104</v>
      </c>
      <c r="C29" s="17" t="s">
        <v>28</v>
      </c>
      <c r="D29" s="17" t="s">
        <v>102</v>
      </c>
      <c r="E29" s="17" t="s">
        <v>413</v>
      </c>
      <c r="F29" s="17" t="s">
        <v>430</v>
      </c>
      <c r="G29" s="25" t="s">
        <v>107</v>
      </c>
      <c r="H29" s="16" t="s">
        <v>41</v>
      </c>
      <c r="I29" s="16">
        <v>5</v>
      </c>
      <c r="J29" s="15">
        <v>40000</v>
      </c>
      <c r="K29" s="15">
        <f t="shared" si="0"/>
        <v>200000</v>
      </c>
      <c r="L29" s="21" t="s">
        <v>85</v>
      </c>
      <c r="M29" s="20" t="s">
        <v>13</v>
      </c>
    </row>
    <row r="30" spans="1:13" ht="38.25" x14ac:dyDescent="0.2">
      <c r="A30" s="14" t="s">
        <v>40</v>
      </c>
      <c r="B30" s="16">
        <v>20104</v>
      </c>
      <c r="C30" s="17" t="s">
        <v>28</v>
      </c>
      <c r="D30" s="17" t="s">
        <v>102</v>
      </c>
      <c r="E30" s="17" t="s">
        <v>413</v>
      </c>
      <c r="F30" s="17" t="s">
        <v>431</v>
      </c>
      <c r="G30" s="25" t="s">
        <v>108</v>
      </c>
      <c r="H30" s="16" t="s">
        <v>41</v>
      </c>
      <c r="I30" s="16">
        <v>5</v>
      </c>
      <c r="J30" s="15">
        <v>40000</v>
      </c>
      <c r="K30" s="15">
        <f t="shared" si="0"/>
        <v>200000</v>
      </c>
      <c r="L30" s="21" t="s">
        <v>85</v>
      </c>
      <c r="M30" s="20" t="s">
        <v>13</v>
      </c>
    </row>
    <row r="31" spans="1:13" ht="38.25" x14ac:dyDescent="0.2">
      <c r="A31" s="14" t="s">
        <v>40</v>
      </c>
      <c r="B31" s="16">
        <v>20104</v>
      </c>
      <c r="C31" s="17" t="s">
        <v>28</v>
      </c>
      <c r="D31" s="17" t="s">
        <v>102</v>
      </c>
      <c r="E31" s="17" t="s">
        <v>413</v>
      </c>
      <c r="F31" s="17" t="s">
        <v>432</v>
      </c>
      <c r="G31" s="25" t="s">
        <v>109</v>
      </c>
      <c r="H31" s="16" t="s">
        <v>41</v>
      </c>
      <c r="I31" s="16">
        <v>5</v>
      </c>
      <c r="J31" s="15">
        <v>40000</v>
      </c>
      <c r="K31" s="15">
        <f t="shared" si="0"/>
        <v>200000</v>
      </c>
      <c r="L31" s="21" t="s">
        <v>85</v>
      </c>
      <c r="M31" s="20" t="s">
        <v>13</v>
      </c>
    </row>
    <row r="32" spans="1:13" ht="38.25" x14ac:dyDescent="0.2">
      <c r="A32" s="14" t="s">
        <v>40</v>
      </c>
      <c r="B32" s="16">
        <v>20104</v>
      </c>
      <c r="C32" s="17" t="s">
        <v>28</v>
      </c>
      <c r="D32" s="17" t="s">
        <v>102</v>
      </c>
      <c r="E32" s="17" t="s">
        <v>413</v>
      </c>
      <c r="F32" s="17" t="s">
        <v>433</v>
      </c>
      <c r="G32" s="25" t="s">
        <v>110</v>
      </c>
      <c r="H32" s="16" t="s">
        <v>41</v>
      </c>
      <c r="I32" s="16">
        <v>5</v>
      </c>
      <c r="J32" s="15">
        <v>40000</v>
      </c>
      <c r="K32" s="15">
        <f t="shared" si="0"/>
        <v>200000</v>
      </c>
      <c r="L32" s="21" t="s">
        <v>85</v>
      </c>
      <c r="M32" s="20" t="s">
        <v>13</v>
      </c>
    </row>
    <row r="33" spans="1:13" ht="38.25" x14ac:dyDescent="0.2">
      <c r="A33" s="14" t="s">
        <v>40</v>
      </c>
      <c r="B33" s="16">
        <v>20104</v>
      </c>
      <c r="C33" s="17" t="s">
        <v>28</v>
      </c>
      <c r="D33" s="17" t="s">
        <v>102</v>
      </c>
      <c r="E33" s="17" t="s">
        <v>413</v>
      </c>
      <c r="F33" s="17" t="s">
        <v>434</v>
      </c>
      <c r="G33" s="25" t="s">
        <v>63</v>
      </c>
      <c r="H33" s="16" t="s">
        <v>41</v>
      </c>
      <c r="I33" s="16">
        <v>5</v>
      </c>
      <c r="J33" s="15">
        <v>40000</v>
      </c>
      <c r="K33" s="15">
        <f t="shared" si="0"/>
        <v>200000</v>
      </c>
      <c r="L33" s="21" t="s">
        <v>85</v>
      </c>
      <c r="M33" s="20" t="s">
        <v>13</v>
      </c>
    </row>
    <row r="34" spans="1:13" ht="33.75" x14ac:dyDescent="0.2">
      <c r="A34" s="5" t="s">
        <v>40</v>
      </c>
      <c r="B34" s="16">
        <v>20104</v>
      </c>
      <c r="C34" s="17" t="s">
        <v>16</v>
      </c>
      <c r="D34" s="17" t="s">
        <v>52</v>
      </c>
      <c r="E34" s="17" t="s">
        <v>435</v>
      </c>
      <c r="F34" s="17" t="s">
        <v>436</v>
      </c>
      <c r="G34" s="29" t="s">
        <v>43</v>
      </c>
      <c r="H34" s="16" t="s">
        <v>41</v>
      </c>
      <c r="I34" s="16">
        <v>6</v>
      </c>
      <c r="J34" s="15">
        <v>25000</v>
      </c>
      <c r="K34" s="15">
        <f t="shared" si="0"/>
        <v>150000</v>
      </c>
      <c r="L34" s="21" t="s">
        <v>85</v>
      </c>
      <c r="M34" s="26" t="s">
        <v>13</v>
      </c>
    </row>
    <row r="35" spans="1:13" ht="33.75" x14ac:dyDescent="0.2">
      <c r="A35" s="14" t="s">
        <v>40</v>
      </c>
      <c r="B35" s="20">
        <v>20199</v>
      </c>
      <c r="C35" s="17">
        <v>190</v>
      </c>
      <c r="D35" s="17" t="s">
        <v>48</v>
      </c>
      <c r="E35" s="17" t="s">
        <v>364</v>
      </c>
      <c r="F35" s="17" t="s">
        <v>437</v>
      </c>
      <c r="G35" s="18" t="s">
        <v>111</v>
      </c>
      <c r="H35" s="16" t="s">
        <v>41</v>
      </c>
      <c r="I35" s="16">
        <v>1</v>
      </c>
      <c r="J35" s="19">
        <v>100000</v>
      </c>
      <c r="K35" s="15">
        <f t="shared" si="0"/>
        <v>100000</v>
      </c>
      <c r="L35" s="21" t="s">
        <v>85</v>
      </c>
      <c r="M35" s="21" t="s">
        <v>13</v>
      </c>
    </row>
    <row r="36" spans="1:13" ht="33.75" x14ac:dyDescent="0.2">
      <c r="A36" s="14" t="s">
        <v>40</v>
      </c>
      <c r="B36" s="20">
        <v>20301</v>
      </c>
      <c r="C36" s="17" t="s">
        <v>35</v>
      </c>
      <c r="D36" s="17" t="s">
        <v>49</v>
      </c>
      <c r="E36" s="17" t="s">
        <v>438</v>
      </c>
      <c r="F36" s="17" t="s">
        <v>439</v>
      </c>
      <c r="G36" s="18" t="s">
        <v>112</v>
      </c>
      <c r="H36" s="16" t="s">
        <v>42</v>
      </c>
      <c r="I36" s="16">
        <v>1</v>
      </c>
      <c r="J36" s="19">
        <v>600000</v>
      </c>
      <c r="K36" s="15">
        <f t="shared" si="0"/>
        <v>600000</v>
      </c>
      <c r="L36" s="21" t="s">
        <v>85</v>
      </c>
      <c r="M36" s="21" t="s">
        <v>13</v>
      </c>
    </row>
    <row r="37" spans="1:13" ht="33.75" x14ac:dyDescent="0.2">
      <c r="A37" s="14" t="s">
        <v>40</v>
      </c>
      <c r="B37" s="20">
        <v>20302</v>
      </c>
      <c r="C37" s="17" t="s">
        <v>18</v>
      </c>
      <c r="D37" s="17" t="s">
        <v>25</v>
      </c>
      <c r="E37" s="17" t="s">
        <v>440</v>
      </c>
      <c r="F37" s="17" t="s">
        <v>358</v>
      </c>
      <c r="G37" s="18" t="s">
        <v>113</v>
      </c>
      <c r="H37" s="16" t="s">
        <v>41</v>
      </c>
      <c r="I37" s="16">
        <v>1</v>
      </c>
      <c r="J37" s="19">
        <v>600000</v>
      </c>
      <c r="K37" s="15">
        <f t="shared" si="0"/>
        <v>600000</v>
      </c>
      <c r="L37" s="21" t="s">
        <v>85</v>
      </c>
      <c r="M37" s="21" t="s">
        <v>13</v>
      </c>
    </row>
    <row r="38" spans="1:13" ht="33.75" x14ac:dyDescent="0.2">
      <c r="A38" s="14" t="s">
        <v>40</v>
      </c>
      <c r="B38" s="20">
        <v>20303</v>
      </c>
      <c r="C38" s="17" t="s">
        <v>32</v>
      </c>
      <c r="D38" s="17" t="s">
        <v>19</v>
      </c>
      <c r="E38" s="17" t="s">
        <v>441</v>
      </c>
      <c r="F38" s="17" t="s">
        <v>442</v>
      </c>
      <c r="G38" s="18" t="s">
        <v>114</v>
      </c>
      <c r="H38" s="16" t="s">
        <v>42</v>
      </c>
      <c r="I38" s="16">
        <v>1</v>
      </c>
      <c r="J38" s="19">
        <v>150000</v>
      </c>
      <c r="K38" s="15">
        <f t="shared" si="0"/>
        <v>150000</v>
      </c>
      <c r="L38" s="21" t="s">
        <v>85</v>
      </c>
      <c r="M38" s="21" t="s">
        <v>13</v>
      </c>
    </row>
    <row r="39" spans="1:13" ht="33.75" x14ac:dyDescent="0.2">
      <c r="A39" s="14" t="s">
        <v>40</v>
      </c>
      <c r="B39" s="20">
        <v>20304</v>
      </c>
      <c r="C39" s="17" t="s">
        <v>50</v>
      </c>
      <c r="D39" s="17" t="s">
        <v>22</v>
      </c>
      <c r="E39" s="17" t="s">
        <v>443</v>
      </c>
      <c r="F39" s="17" t="s">
        <v>444</v>
      </c>
      <c r="G39" s="18" t="s">
        <v>115</v>
      </c>
      <c r="H39" s="16" t="s">
        <v>41</v>
      </c>
      <c r="I39" s="16">
        <v>1</v>
      </c>
      <c r="J39" s="19">
        <v>1000000</v>
      </c>
      <c r="K39" s="15">
        <f t="shared" si="0"/>
        <v>1000000</v>
      </c>
      <c r="L39" s="21" t="s">
        <v>85</v>
      </c>
      <c r="M39" s="21" t="s">
        <v>13</v>
      </c>
    </row>
    <row r="40" spans="1:13" ht="33.75" x14ac:dyDescent="0.2">
      <c r="A40" s="14" t="s">
        <v>40</v>
      </c>
      <c r="B40" s="20">
        <v>20305</v>
      </c>
      <c r="C40" s="16">
        <v>165</v>
      </c>
      <c r="D40" s="17" t="s">
        <v>26</v>
      </c>
      <c r="E40" s="17" t="s">
        <v>445</v>
      </c>
      <c r="F40" s="17" t="s">
        <v>446</v>
      </c>
      <c r="G40" s="18" t="s">
        <v>116</v>
      </c>
      <c r="H40" s="16" t="s">
        <v>42</v>
      </c>
      <c r="I40" s="16">
        <v>1</v>
      </c>
      <c r="J40" s="19">
        <v>100000</v>
      </c>
      <c r="K40" s="15">
        <f t="shared" si="0"/>
        <v>100000</v>
      </c>
      <c r="L40" s="21" t="s">
        <v>85</v>
      </c>
      <c r="M40" s="21" t="s">
        <v>13</v>
      </c>
    </row>
    <row r="41" spans="1:13" ht="33.75" x14ac:dyDescent="0.2">
      <c r="A41" s="14" t="s">
        <v>40</v>
      </c>
      <c r="B41" s="20">
        <v>20306</v>
      </c>
      <c r="C41" s="17" t="s">
        <v>14</v>
      </c>
      <c r="D41" s="17" t="s">
        <v>22</v>
      </c>
      <c r="E41" s="17" t="s">
        <v>447</v>
      </c>
      <c r="F41" s="17" t="s">
        <v>448</v>
      </c>
      <c r="G41" s="18" t="s">
        <v>117</v>
      </c>
      <c r="H41" s="16" t="s">
        <v>41</v>
      </c>
      <c r="I41" s="16">
        <v>1</v>
      </c>
      <c r="J41" s="19">
        <v>600000</v>
      </c>
      <c r="K41" s="15">
        <f t="shared" si="0"/>
        <v>600000</v>
      </c>
      <c r="L41" s="21" t="s">
        <v>85</v>
      </c>
      <c r="M41" s="21" t="s">
        <v>13</v>
      </c>
    </row>
    <row r="42" spans="1:13" ht="33.75" x14ac:dyDescent="0.2">
      <c r="A42" s="14" t="s">
        <v>40</v>
      </c>
      <c r="B42" s="20">
        <v>20399</v>
      </c>
      <c r="C42" s="16">
        <v>145</v>
      </c>
      <c r="D42" s="17" t="s">
        <v>22</v>
      </c>
      <c r="E42" s="17" t="s">
        <v>449</v>
      </c>
      <c r="F42" s="17" t="s">
        <v>450</v>
      </c>
      <c r="G42" s="18" t="s">
        <v>118</v>
      </c>
      <c r="H42" s="16" t="s">
        <v>42</v>
      </c>
      <c r="I42" s="16">
        <v>1</v>
      </c>
      <c r="J42" s="19">
        <v>1000000</v>
      </c>
      <c r="K42" s="15">
        <f t="shared" si="0"/>
        <v>1000000</v>
      </c>
      <c r="L42" s="21" t="s">
        <v>85</v>
      </c>
      <c r="M42" s="21" t="s">
        <v>13</v>
      </c>
    </row>
    <row r="43" spans="1:13" ht="33.75" x14ac:dyDescent="0.2">
      <c r="A43" s="14" t="s">
        <v>40</v>
      </c>
      <c r="B43" s="20">
        <v>20401</v>
      </c>
      <c r="C43" s="17" t="s">
        <v>32</v>
      </c>
      <c r="D43" s="17" t="s">
        <v>36</v>
      </c>
      <c r="E43" s="17" t="s">
        <v>451</v>
      </c>
      <c r="F43" s="17" t="s">
        <v>452</v>
      </c>
      <c r="G43" s="18" t="s">
        <v>119</v>
      </c>
      <c r="H43" s="16" t="s">
        <v>41</v>
      </c>
      <c r="I43" s="16">
        <v>1</v>
      </c>
      <c r="J43" s="19">
        <v>150000</v>
      </c>
      <c r="K43" s="15">
        <f t="shared" si="0"/>
        <v>150000</v>
      </c>
      <c r="L43" s="21" t="s">
        <v>85</v>
      </c>
      <c r="M43" s="21" t="s">
        <v>13</v>
      </c>
    </row>
    <row r="44" spans="1:13" ht="33.75" x14ac:dyDescent="0.2">
      <c r="A44" s="14" t="s">
        <v>40</v>
      </c>
      <c r="B44" s="16">
        <v>20401</v>
      </c>
      <c r="C44" s="17" t="s">
        <v>37</v>
      </c>
      <c r="D44" s="17" t="s">
        <v>68</v>
      </c>
      <c r="E44" s="17" t="s">
        <v>453</v>
      </c>
      <c r="F44" s="17" t="s">
        <v>454</v>
      </c>
      <c r="G44" s="18" t="s">
        <v>69</v>
      </c>
      <c r="H44" s="16" t="s">
        <v>41</v>
      </c>
      <c r="I44" s="16">
        <v>5</v>
      </c>
      <c r="J44" s="15">
        <v>2000</v>
      </c>
      <c r="K44" s="15">
        <f t="shared" si="0"/>
        <v>10000</v>
      </c>
      <c r="L44" s="21" t="s">
        <v>85</v>
      </c>
      <c r="M44" s="20" t="s">
        <v>13</v>
      </c>
    </row>
    <row r="45" spans="1:13" ht="33.75" x14ac:dyDescent="0.2">
      <c r="A45" s="14" t="s">
        <v>40</v>
      </c>
      <c r="B45" s="16">
        <v>20401</v>
      </c>
      <c r="C45" s="17" t="s">
        <v>16</v>
      </c>
      <c r="D45" s="17" t="s">
        <v>70</v>
      </c>
      <c r="E45" s="17" t="s">
        <v>455</v>
      </c>
      <c r="F45" s="17" t="s">
        <v>456</v>
      </c>
      <c r="G45" s="18" t="s">
        <v>71</v>
      </c>
      <c r="H45" s="16" t="s">
        <v>41</v>
      </c>
      <c r="I45" s="16">
        <v>5</v>
      </c>
      <c r="J45" s="15">
        <v>3000</v>
      </c>
      <c r="K45" s="15">
        <f t="shared" si="0"/>
        <v>15000</v>
      </c>
      <c r="L45" s="21" t="s">
        <v>85</v>
      </c>
      <c r="M45" s="20" t="s">
        <v>13</v>
      </c>
    </row>
    <row r="46" spans="1:13" ht="38.25" x14ac:dyDescent="0.2">
      <c r="A46" s="14" t="s">
        <v>40</v>
      </c>
      <c r="B46" s="16">
        <v>20401</v>
      </c>
      <c r="C46" s="17" t="s">
        <v>80</v>
      </c>
      <c r="D46" s="17" t="s">
        <v>22</v>
      </c>
      <c r="E46" s="17" t="s">
        <v>457</v>
      </c>
      <c r="F46" s="17" t="s">
        <v>458</v>
      </c>
      <c r="G46" s="25" t="s">
        <v>76</v>
      </c>
      <c r="H46" s="16" t="s">
        <v>41</v>
      </c>
      <c r="I46" s="16">
        <v>50</v>
      </c>
      <c r="J46" s="15">
        <v>500</v>
      </c>
      <c r="K46" s="15">
        <f t="shared" si="0"/>
        <v>25000</v>
      </c>
      <c r="L46" s="21" t="s">
        <v>85</v>
      </c>
      <c r="M46" s="20" t="s">
        <v>13</v>
      </c>
    </row>
    <row r="47" spans="1:13" ht="33.75" x14ac:dyDescent="0.2">
      <c r="A47" s="14" t="s">
        <v>40</v>
      </c>
      <c r="B47" s="20">
        <v>20402</v>
      </c>
      <c r="C47" s="16">
        <v>900</v>
      </c>
      <c r="D47" s="17" t="s">
        <v>56</v>
      </c>
      <c r="E47" s="17" t="s">
        <v>459</v>
      </c>
      <c r="F47" s="17" t="s">
        <v>460</v>
      </c>
      <c r="G47" s="18" t="s">
        <v>120</v>
      </c>
      <c r="H47" s="16" t="s">
        <v>42</v>
      </c>
      <c r="I47" s="16">
        <v>1</v>
      </c>
      <c r="J47" s="19">
        <v>700000</v>
      </c>
      <c r="K47" s="15">
        <f t="shared" si="0"/>
        <v>700000</v>
      </c>
      <c r="L47" s="21" t="s">
        <v>85</v>
      </c>
      <c r="M47" s="21" t="s">
        <v>13</v>
      </c>
    </row>
    <row r="48" spans="1:13" s="12" customFormat="1" ht="33.75" x14ac:dyDescent="0.2">
      <c r="A48" s="14" t="s">
        <v>40</v>
      </c>
      <c r="B48" s="16">
        <v>29901</v>
      </c>
      <c r="C48" s="17" t="s">
        <v>34</v>
      </c>
      <c r="D48" s="17" t="s">
        <v>39</v>
      </c>
      <c r="E48" s="17" t="s">
        <v>461</v>
      </c>
      <c r="F48" s="17" t="s">
        <v>462</v>
      </c>
      <c r="G48" s="18" t="s">
        <v>67</v>
      </c>
      <c r="H48" s="16" t="s">
        <v>41</v>
      </c>
      <c r="I48" s="16">
        <v>20</v>
      </c>
      <c r="J48" s="15">
        <v>600</v>
      </c>
      <c r="K48" s="15">
        <f t="shared" si="0"/>
        <v>12000</v>
      </c>
      <c r="L48" s="21" t="s">
        <v>85</v>
      </c>
      <c r="M48" s="20" t="s">
        <v>13</v>
      </c>
    </row>
    <row r="49" spans="1:13" s="12" customFormat="1" ht="63.75" x14ac:dyDescent="0.2">
      <c r="A49" s="14" t="s">
        <v>40</v>
      </c>
      <c r="B49" s="16">
        <v>29901</v>
      </c>
      <c r="C49" s="17" t="s">
        <v>38</v>
      </c>
      <c r="D49" s="17" t="s">
        <v>31</v>
      </c>
      <c r="E49" s="17" t="s">
        <v>360</v>
      </c>
      <c r="F49" s="17" t="s">
        <v>463</v>
      </c>
      <c r="G49" s="25" t="s">
        <v>75</v>
      </c>
      <c r="H49" s="16" t="s">
        <v>41</v>
      </c>
      <c r="I49" s="16">
        <v>20</v>
      </c>
      <c r="J49" s="15">
        <v>1500</v>
      </c>
      <c r="K49" s="15">
        <f t="shared" si="0"/>
        <v>30000</v>
      </c>
      <c r="L49" s="21" t="s">
        <v>85</v>
      </c>
      <c r="M49" s="20" t="s">
        <v>13</v>
      </c>
    </row>
    <row r="50" spans="1:13" s="12" customFormat="1" ht="38.25" x14ac:dyDescent="0.2">
      <c r="A50" s="14" t="s">
        <v>40</v>
      </c>
      <c r="B50" s="16">
        <v>29901</v>
      </c>
      <c r="C50" s="17" t="s">
        <v>34</v>
      </c>
      <c r="D50" s="17" t="s">
        <v>36</v>
      </c>
      <c r="E50" s="17" t="s">
        <v>464</v>
      </c>
      <c r="F50" s="17" t="s">
        <v>465</v>
      </c>
      <c r="G50" s="25" t="s">
        <v>77</v>
      </c>
      <c r="H50" s="16" t="s">
        <v>41</v>
      </c>
      <c r="I50" s="16">
        <v>20</v>
      </c>
      <c r="J50" s="15">
        <v>500</v>
      </c>
      <c r="K50" s="15">
        <f t="shared" si="0"/>
        <v>10000</v>
      </c>
      <c r="L50" s="21" t="s">
        <v>85</v>
      </c>
      <c r="M50" s="20" t="s">
        <v>13</v>
      </c>
    </row>
    <row r="51" spans="1:13" s="12" customFormat="1" ht="38.25" x14ac:dyDescent="0.2">
      <c r="A51" s="14" t="s">
        <v>40</v>
      </c>
      <c r="B51" s="16">
        <v>29901</v>
      </c>
      <c r="C51" s="17" t="s">
        <v>34</v>
      </c>
      <c r="D51" s="17" t="s">
        <v>15</v>
      </c>
      <c r="E51" s="17" t="s">
        <v>464</v>
      </c>
      <c r="F51" s="17" t="s">
        <v>465</v>
      </c>
      <c r="G51" s="25" t="s">
        <v>78</v>
      </c>
      <c r="H51" s="16" t="s">
        <v>41</v>
      </c>
      <c r="I51" s="16">
        <v>20</v>
      </c>
      <c r="J51" s="15">
        <v>1500</v>
      </c>
      <c r="K51" s="15">
        <f t="shared" si="0"/>
        <v>30000</v>
      </c>
      <c r="L51" s="21" t="s">
        <v>85</v>
      </c>
      <c r="M51" s="20" t="s">
        <v>13</v>
      </c>
    </row>
    <row r="52" spans="1:13" s="12" customFormat="1" ht="89.25" x14ac:dyDescent="0.2">
      <c r="A52" s="14" t="s">
        <v>40</v>
      </c>
      <c r="B52" s="16">
        <v>29901</v>
      </c>
      <c r="C52" s="17" t="s">
        <v>47</v>
      </c>
      <c r="D52" s="17" t="s">
        <v>22</v>
      </c>
      <c r="E52" s="17" t="s">
        <v>364</v>
      </c>
      <c r="F52" s="17" t="s">
        <v>466</v>
      </c>
      <c r="G52" s="25" t="s">
        <v>79</v>
      </c>
      <c r="H52" s="16" t="s">
        <v>41</v>
      </c>
      <c r="I52" s="16">
        <v>10</v>
      </c>
      <c r="J52" s="15">
        <v>3000</v>
      </c>
      <c r="K52" s="15">
        <f t="shared" si="0"/>
        <v>30000</v>
      </c>
      <c r="L52" s="21" t="s">
        <v>85</v>
      </c>
      <c r="M52" s="20" t="s">
        <v>13</v>
      </c>
    </row>
    <row r="53" spans="1:13" s="12" customFormat="1" ht="33.75" x14ac:dyDescent="0.2">
      <c r="A53" s="14" t="s">
        <v>40</v>
      </c>
      <c r="B53" s="16">
        <v>29901</v>
      </c>
      <c r="C53" s="17" t="s">
        <v>16</v>
      </c>
      <c r="D53" s="17" t="s">
        <v>29</v>
      </c>
      <c r="E53" s="17" t="s">
        <v>467</v>
      </c>
      <c r="F53" s="17" t="s">
        <v>468</v>
      </c>
      <c r="G53" s="25" t="s">
        <v>121</v>
      </c>
      <c r="H53" s="16" t="s">
        <v>41</v>
      </c>
      <c r="I53" s="16">
        <v>2</v>
      </c>
      <c r="J53" s="15">
        <v>5000</v>
      </c>
      <c r="K53" s="15">
        <f t="shared" si="0"/>
        <v>10000</v>
      </c>
      <c r="L53" s="21" t="s">
        <v>85</v>
      </c>
      <c r="M53" s="20" t="s">
        <v>13</v>
      </c>
    </row>
    <row r="54" spans="1:13" s="12" customFormat="1" ht="51" x14ac:dyDescent="0.2">
      <c r="A54" s="14" t="s">
        <v>40</v>
      </c>
      <c r="B54" s="16">
        <v>29901</v>
      </c>
      <c r="C54" s="17" t="s">
        <v>81</v>
      </c>
      <c r="D54" s="17" t="s">
        <v>17</v>
      </c>
      <c r="E54" s="17" t="s">
        <v>469</v>
      </c>
      <c r="F54" s="17" t="s">
        <v>470</v>
      </c>
      <c r="G54" s="25" t="s">
        <v>82</v>
      </c>
      <c r="H54" s="16" t="s">
        <v>41</v>
      </c>
      <c r="I54" s="16">
        <v>3</v>
      </c>
      <c r="J54" s="15">
        <v>15000</v>
      </c>
      <c r="K54" s="15">
        <f t="shared" si="0"/>
        <v>45000</v>
      </c>
      <c r="L54" s="21" t="s">
        <v>85</v>
      </c>
      <c r="M54" s="20" t="s">
        <v>13</v>
      </c>
    </row>
    <row r="55" spans="1:13" s="12" customFormat="1" ht="33.75" x14ac:dyDescent="0.2">
      <c r="A55" s="14" t="s">
        <v>40</v>
      </c>
      <c r="B55" s="16">
        <v>29901</v>
      </c>
      <c r="C55" s="17" t="s">
        <v>16</v>
      </c>
      <c r="D55" s="17" t="s">
        <v>58</v>
      </c>
      <c r="E55" s="17" t="s">
        <v>471</v>
      </c>
      <c r="F55" s="17" t="s">
        <v>472</v>
      </c>
      <c r="G55" s="14" t="s">
        <v>44</v>
      </c>
      <c r="H55" s="16" t="s">
        <v>41</v>
      </c>
      <c r="I55" s="16">
        <v>10</v>
      </c>
      <c r="J55" s="15">
        <v>9500</v>
      </c>
      <c r="K55" s="15">
        <f t="shared" si="0"/>
        <v>95000</v>
      </c>
      <c r="L55" s="21" t="s">
        <v>85</v>
      </c>
      <c r="M55" s="20" t="s">
        <v>13</v>
      </c>
    </row>
    <row r="56" spans="1:13" s="12" customFormat="1" ht="33.75" x14ac:dyDescent="0.2">
      <c r="A56" s="14" t="s">
        <v>40</v>
      </c>
      <c r="B56" s="20">
        <v>29901</v>
      </c>
      <c r="C56" s="16">
        <v>160</v>
      </c>
      <c r="D56" s="17" t="s">
        <v>22</v>
      </c>
      <c r="E56" s="17" t="s">
        <v>473</v>
      </c>
      <c r="F56" s="17" t="s">
        <v>474</v>
      </c>
      <c r="G56" s="18" t="s">
        <v>122</v>
      </c>
      <c r="H56" s="16" t="s">
        <v>41</v>
      </c>
      <c r="I56" s="16">
        <v>1</v>
      </c>
      <c r="J56" s="19">
        <v>38000</v>
      </c>
      <c r="K56" s="15">
        <f t="shared" si="0"/>
        <v>38000</v>
      </c>
      <c r="L56" s="21" t="s">
        <v>85</v>
      </c>
      <c r="M56" s="21" t="s">
        <v>13</v>
      </c>
    </row>
    <row r="57" spans="1:13" s="12" customFormat="1" ht="33.75" x14ac:dyDescent="0.2">
      <c r="A57" s="14" t="s">
        <v>40</v>
      </c>
      <c r="B57" s="20">
        <v>29903</v>
      </c>
      <c r="C57" s="16" t="s">
        <v>32</v>
      </c>
      <c r="D57" s="16" t="s">
        <v>57</v>
      </c>
      <c r="E57" s="17" t="s">
        <v>475</v>
      </c>
      <c r="F57" s="17" t="s">
        <v>476</v>
      </c>
      <c r="G57" s="18" t="s">
        <v>123</v>
      </c>
      <c r="H57" s="16" t="s">
        <v>41</v>
      </c>
      <c r="I57" s="16">
        <v>1</v>
      </c>
      <c r="J57" s="19">
        <v>130000</v>
      </c>
      <c r="K57" s="15">
        <f t="shared" si="0"/>
        <v>130000</v>
      </c>
      <c r="L57" s="21" t="s">
        <v>85</v>
      </c>
      <c r="M57" s="21" t="s">
        <v>13</v>
      </c>
    </row>
    <row r="58" spans="1:13" s="12" customFormat="1" ht="33.75" x14ac:dyDescent="0.2">
      <c r="A58" s="14" t="s">
        <v>40</v>
      </c>
      <c r="B58" s="16">
        <v>29903</v>
      </c>
      <c r="C58" s="17" t="s">
        <v>16</v>
      </c>
      <c r="D58" s="17" t="s">
        <v>52</v>
      </c>
      <c r="E58" s="17" t="s">
        <v>477</v>
      </c>
      <c r="F58" s="17" t="s">
        <v>477</v>
      </c>
      <c r="G58" s="14" t="s">
        <v>45</v>
      </c>
      <c r="H58" s="16" t="s">
        <v>41</v>
      </c>
      <c r="I58" s="16">
        <v>9</v>
      </c>
      <c r="J58" s="15">
        <v>15000</v>
      </c>
      <c r="K58" s="15">
        <f t="shared" si="0"/>
        <v>135000</v>
      </c>
      <c r="L58" s="21" t="s">
        <v>85</v>
      </c>
      <c r="M58" s="20" t="s">
        <v>13</v>
      </c>
    </row>
    <row r="59" spans="1:13" s="12" customFormat="1" ht="38.25" x14ac:dyDescent="0.2">
      <c r="A59" s="14" t="s">
        <v>40</v>
      </c>
      <c r="B59" s="16">
        <v>29903</v>
      </c>
      <c r="C59" s="17" t="s">
        <v>23</v>
      </c>
      <c r="D59" s="17" t="s">
        <v>27</v>
      </c>
      <c r="E59" s="17" t="s">
        <v>478</v>
      </c>
      <c r="F59" s="17" t="s">
        <v>479</v>
      </c>
      <c r="G59" s="18" t="s">
        <v>64</v>
      </c>
      <c r="H59" s="16" t="s">
        <v>41</v>
      </c>
      <c r="I59" s="16">
        <v>10</v>
      </c>
      <c r="J59" s="15">
        <v>12000</v>
      </c>
      <c r="K59" s="15">
        <f t="shared" si="0"/>
        <v>120000</v>
      </c>
      <c r="L59" s="21" t="s">
        <v>85</v>
      </c>
      <c r="M59" s="20" t="s">
        <v>13</v>
      </c>
    </row>
    <row r="60" spans="1:13" s="12" customFormat="1" ht="38.25" x14ac:dyDescent="0.2">
      <c r="A60" s="14" t="s">
        <v>40</v>
      </c>
      <c r="B60" s="16">
        <v>29903</v>
      </c>
      <c r="C60" s="17" t="s">
        <v>23</v>
      </c>
      <c r="D60" s="17" t="s">
        <v>65</v>
      </c>
      <c r="E60" s="17" t="s">
        <v>475</v>
      </c>
      <c r="F60" s="17" t="s">
        <v>476</v>
      </c>
      <c r="G60" s="18" t="s">
        <v>66</v>
      </c>
      <c r="H60" s="16" t="s">
        <v>41</v>
      </c>
      <c r="I60" s="16">
        <v>5</v>
      </c>
      <c r="J60" s="15">
        <v>3000</v>
      </c>
      <c r="K60" s="15">
        <f t="shared" si="0"/>
        <v>15000</v>
      </c>
      <c r="L60" s="21" t="s">
        <v>85</v>
      </c>
      <c r="M60" s="20" t="s">
        <v>13</v>
      </c>
    </row>
    <row r="61" spans="1:13" s="12" customFormat="1" ht="33.75" x14ac:dyDescent="0.2">
      <c r="A61" s="14" t="s">
        <v>40</v>
      </c>
      <c r="B61" s="20">
        <v>29904</v>
      </c>
      <c r="C61" s="16">
        <v>140</v>
      </c>
      <c r="D61" s="17" t="s">
        <v>22</v>
      </c>
      <c r="E61" s="17" t="s">
        <v>480</v>
      </c>
      <c r="F61" s="17" t="s">
        <v>481</v>
      </c>
      <c r="G61" s="18" t="s">
        <v>124</v>
      </c>
      <c r="H61" s="16" t="s">
        <v>41</v>
      </c>
      <c r="I61" s="16">
        <v>1</v>
      </c>
      <c r="J61" s="19">
        <v>350000</v>
      </c>
      <c r="K61" s="15">
        <f t="shared" si="0"/>
        <v>350000</v>
      </c>
      <c r="L61" s="21" t="s">
        <v>85</v>
      </c>
      <c r="M61" s="21" t="s">
        <v>13</v>
      </c>
    </row>
    <row r="62" spans="1:13" s="12" customFormat="1" ht="33.75" x14ac:dyDescent="0.2">
      <c r="A62" s="14" t="s">
        <v>40</v>
      </c>
      <c r="B62" s="20">
        <v>29905</v>
      </c>
      <c r="C62" s="16">
        <v>900</v>
      </c>
      <c r="D62" s="17" t="s">
        <v>31</v>
      </c>
      <c r="E62" s="17" t="s">
        <v>482</v>
      </c>
      <c r="F62" s="17" t="s">
        <v>483</v>
      </c>
      <c r="G62" s="18" t="s">
        <v>125</v>
      </c>
      <c r="H62" s="16" t="s">
        <v>41</v>
      </c>
      <c r="I62" s="16">
        <v>1</v>
      </c>
      <c r="J62" s="19">
        <v>200000</v>
      </c>
      <c r="K62" s="15">
        <f t="shared" si="0"/>
        <v>200000</v>
      </c>
      <c r="L62" s="21" t="s">
        <v>85</v>
      </c>
      <c r="M62" s="21" t="s">
        <v>13</v>
      </c>
    </row>
    <row r="63" spans="1:13" s="12" customFormat="1" ht="33.75" x14ac:dyDescent="0.2">
      <c r="A63" s="14" t="s">
        <v>40</v>
      </c>
      <c r="B63" s="20">
        <v>29906</v>
      </c>
      <c r="C63" s="16">
        <v>70</v>
      </c>
      <c r="D63" s="17" t="s">
        <v>59</v>
      </c>
      <c r="E63" s="17" t="s">
        <v>484</v>
      </c>
      <c r="F63" s="17" t="s">
        <v>485</v>
      </c>
      <c r="G63" s="18" t="s">
        <v>126</v>
      </c>
      <c r="H63" s="16" t="s">
        <v>41</v>
      </c>
      <c r="I63" s="16">
        <v>1</v>
      </c>
      <c r="J63" s="19">
        <v>560000</v>
      </c>
      <c r="K63" s="15">
        <f t="shared" si="0"/>
        <v>560000</v>
      </c>
      <c r="L63" s="21" t="s">
        <v>85</v>
      </c>
      <c r="M63" s="21" t="s">
        <v>13</v>
      </c>
    </row>
    <row r="64" spans="1:13" s="12" customFormat="1" ht="114.75" x14ac:dyDescent="0.2">
      <c r="A64" s="14" t="s">
        <v>40</v>
      </c>
      <c r="B64" s="16">
        <v>29906</v>
      </c>
      <c r="C64" s="17" t="s">
        <v>30</v>
      </c>
      <c r="D64" s="17" t="s">
        <v>31</v>
      </c>
      <c r="E64" s="17" t="s">
        <v>486</v>
      </c>
      <c r="F64" s="17" t="s">
        <v>487</v>
      </c>
      <c r="G64" s="14" t="s">
        <v>72</v>
      </c>
      <c r="H64" s="16" t="s">
        <v>41</v>
      </c>
      <c r="I64" s="16">
        <v>20</v>
      </c>
      <c r="J64" s="15">
        <v>7000</v>
      </c>
      <c r="K64" s="15">
        <f t="shared" si="0"/>
        <v>140000</v>
      </c>
      <c r="L64" s="21" t="s">
        <v>85</v>
      </c>
      <c r="M64" s="20" t="s">
        <v>13</v>
      </c>
    </row>
    <row r="65" spans="1:14" s="12" customFormat="1" ht="127.5" x14ac:dyDescent="0.2">
      <c r="A65" s="14" t="s">
        <v>40</v>
      </c>
      <c r="B65" s="16">
        <v>29906</v>
      </c>
      <c r="C65" s="17" t="s">
        <v>51</v>
      </c>
      <c r="D65" s="17" t="s">
        <v>15</v>
      </c>
      <c r="E65" s="17" t="s">
        <v>488</v>
      </c>
      <c r="F65" s="17" t="s">
        <v>489</v>
      </c>
      <c r="G65" s="18" t="s">
        <v>74</v>
      </c>
      <c r="H65" s="16" t="s">
        <v>41</v>
      </c>
      <c r="I65" s="16">
        <v>20</v>
      </c>
      <c r="J65" s="15">
        <v>7000</v>
      </c>
      <c r="K65" s="15">
        <f t="shared" si="0"/>
        <v>140000</v>
      </c>
      <c r="L65" s="21" t="s">
        <v>85</v>
      </c>
      <c r="M65" s="20" t="s">
        <v>13</v>
      </c>
    </row>
    <row r="66" spans="1:14" s="12" customFormat="1" ht="76.5" x14ac:dyDescent="0.2">
      <c r="A66" s="14" t="s">
        <v>40</v>
      </c>
      <c r="B66" s="16">
        <v>29906</v>
      </c>
      <c r="C66" s="17" t="s">
        <v>23</v>
      </c>
      <c r="D66" s="17" t="s">
        <v>22</v>
      </c>
      <c r="E66" s="17" t="s">
        <v>490</v>
      </c>
      <c r="F66" s="17" t="s">
        <v>491</v>
      </c>
      <c r="G66" s="25" t="s">
        <v>73</v>
      </c>
      <c r="H66" s="16" t="s">
        <v>41</v>
      </c>
      <c r="I66" s="16">
        <v>20</v>
      </c>
      <c r="J66" s="15">
        <v>3000</v>
      </c>
      <c r="K66" s="15">
        <f t="shared" si="0"/>
        <v>60000</v>
      </c>
      <c r="L66" s="21" t="s">
        <v>85</v>
      </c>
      <c r="M66" s="20" t="s">
        <v>13</v>
      </c>
    </row>
    <row r="67" spans="1:14" s="12" customFormat="1" ht="33.75" x14ac:dyDescent="0.2">
      <c r="A67" s="14" t="s">
        <v>40</v>
      </c>
      <c r="B67" s="20">
        <v>29999</v>
      </c>
      <c r="C67" s="16">
        <v>120</v>
      </c>
      <c r="D67" s="17" t="s">
        <v>59</v>
      </c>
      <c r="E67" s="17" t="s">
        <v>480</v>
      </c>
      <c r="F67" s="17" t="s">
        <v>492</v>
      </c>
      <c r="G67" s="18" t="s">
        <v>127</v>
      </c>
      <c r="H67" s="16" t="s">
        <v>41</v>
      </c>
      <c r="I67" s="16">
        <v>1</v>
      </c>
      <c r="J67" s="19">
        <v>200000</v>
      </c>
      <c r="K67" s="15">
        <f t="shared" si="0"/>
        <v>200000</v>
      </c>
      <c r="L67" s="21" t="s">
        <v>85</v>
      </c>
      <c r="M67" s="21" t="s">
        <v>13</v>
      </c>
    </row>
    <row r="68" spans="1:14" s="12" customFormat="1" ht="33.75" x14ac:dyDescent="0.2">
      <c r="A68" s="14" t="s">
        <v>40</v>
      </c>
      <c r="B68" s="16">
        <v>50104</v>
      </c>
      <c r="C68" s="17" t="s">
        <v>16</v>
      </c>
      <c r="D68" s="17" t="s">
        <v>26</v>
      </c>
      <c r="E68" s="17" t="s">
        <v>493</v>
      </c>
      <c r="F68" s="17" t="s">
        <v>494</v>
      </c>
      <c r="G68" s="18" t="s">
        <v>129</v>
      </c>
      <c r="H68" s="16" t="s">
        <v>41</v>
      </c>
      <c r="I68" s="16">
        <v>1</v>
      </c>
      <c r="J68" s="15">
        <v>350000</v>
      </c>
      <c r="K68" s="15">
        <f t="shared" si="0"/>
        <v>350000</v>
      </c>
      <c r="L68" s="21" t="s">
        <v>85</v>
      </c>
      <c r="M68" s="20" t="s">
        <v>13</v>
      </c>
    </row>
    <row r="69" spans="1:14" s="31" customFormat="1" ht="33.75" x14ac:dyDescent="0.2">
      <c r="A69" s="14" t="s">
        <v>40</v>
      </c>
      <c r="B69" s="20">
        <v>50106</v>
      </c>
      <c r="C69" s="16">
        <v>150</v>
      </c>
      <c r="D69" s="17" t="s">
        <v>54</v>
      </c>
      <c r="E69" s="17" t="s">
        <v>495</v>
      </c>
      <c r="F69" s="17" t="s">
        <v>496</v>
      </c>
      <c r="G69" s="18" t="s">
        <v>130</v>
      </c>
      <c r="H69" s="16" t="s">
        <v>41</v>
      </c>
      <c r="I69" s="16">
        <v>1</v>
      </c>
      <c r="J69" s="19">
        <v>1000000</v>
      </c>
      <c r="K69" s="15">
        <f t="shared" si="0"/>
        <v>1000000</v>
      </c>
      <c r="L69" s="21" t="s">
        <v>85</v>
      </c>
      <c r="M69" s="21" t="s">
        <v>13</v>
      </c>
      <c r="N69" s="30"/>
    </row>
    <row r="70" spans="1:14" ht="33.75" x14ac:dyDescent="0.2">
      <c r="A70" s="14" t="s">
        <v>40</v>
      </c>
      <c r="B70" s="16">
        <v>50201</v>
      </c>
      <c r="C70" s="17" t="s">
        <v>22</v>
      </c>
      <c r="D70" s="17" t="s">
        <v>22</v>
      </c>
      <c r="E70" s="17" t="s">
        <v>497</v>
      </c>
      <c r="F70" s="17" t="s">
        <v>498</v>
      </c>
      <c r="G70" s="18" t="s">
        <v>60</v>
      </c>
      <c r="H70" s="16" t="s">
        <v>41</v>
      </c>
      <c r="I70" s="16">
        <v>1</v>
      </c>
      <c r="J70" s="19">
        <v>238237028</v>
      </c>
      <c r="K70" s="15">
        <f t="shared" si="0"/>
        <v>238237028</v>
      </c>
      <c r="L70" s="21" t="s">
        <v>85</v>
      </c>
      <c r="M70" s="21" t="s">
        <v>13</v>
      </c>
      <c r="N70" s="12"/>
    </row>
    <row r="71" spans="1:14" ht="38.25" x14ac:dyDescent="0.2">
      <c r="A71" s="5" t="s">
        <v>40</v>
      </c>
      <c r="B71" s="16">
        <v>50201</v>
      </c>
      <c r="C71" s="17" t="s">
        <v>22</v>
      </c>
      <c r="D71" s="17" t="s">
        <v>22</v>
      </c>
      <c r="E71" s="17" t="s">
        <v>497</v>
      </c>
      <c r="F71" s="17" t="s">
        <v>498</v>
      </c>
      <c r="G71" s="18" t="s">
        <v>128</v>
      </c>
      <c r="H71" s="16" t="s">
        <v>41</v>
      </c>
      <c r="I71" s="16">
        <v>1</v>
      </c>
      <c r="J71" s="19">
        <v>4142986000</v>
      </c>
      <c r="K71" s="15">
        <f t="shared" si="0"/>
        <v>4142986000</v>
      </c>
      <c r="L71" s="21" t="s">
        <v>85</v>
      </c>
      <c r="M71" s="21" t="s">
        <v>13</v>
      </c>
      <c r="N71" s="12"/>
    </row>
    <row r="72" spans="1:14" s="2" customFormat="1" ht="33.75" x14ac:dyDescent="0.25">
      <c r="A72" s="14" t="s">
        <v>40</v>
      </c>
      <c r="B72" s="20">
        <v>60299</v>
      </c>
      <c r="C72" s="17" t="s">
        <v>21</v>
      </c>
      <c r="D72" s="17" t="s">
        <v>53</v>
      </c>
      <c r="E72" s="17" t="s">
        <v>477</v>
      </c>
      <c r="F72" s="17" t="s">
        <v>477</v>
      </c>
      <c r="G72" s="18" t="s">
        <v>55</v>
      </c>
      <c r="H72" s="16" t="s">
        <v>41</v>
      </c>
      <c r="I72" s="16">
        <v>1</v>
      </c>
      <c r="J72" s="19">
        <v>15000000</v>
      </c>
      <c r="K72" s="15">
        <f t="shared" si="0"/>
        <v>15000000</v>
      </c>
      <c r="L72" s="21" t="s">
        <v>85</v>
      </c>
      <c r="M72" s="21" t="s">
        <v>13</v>
      </c>
      <c r="N72" s="13"/>
    </row>
    <row r="74" spans="1:14" x14ac:dyDescent="0.2">
      <c r="K74" s="24">
        <f>SUM(K7:K73)</f>
        <v>4464523028</v>
      </c>
    </row>
  </sheetData>
  <mergeCells count="5">
    <mergeCell ref="B5:D5"/>
    <mergeCell ref="A1:M1"/>
    <mergeCell ref="A2:M2"/>
    <mergeCell ref="A3:M3"/>
    <mergeCell ref="A4:M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7"/>
  <sheetViews>
    <sheetView workbookViewId="0">
      <selection activeCell="A79" sqref="A4:XFD79"/>
    </sheetView>
  </sheetViews>
  <sheetFormatPr baseColWidth="10" defaultRowHeight="15" x14ac:dyDescent="0.25"/>
  <cols>
    <col min="1" max="1" width="13.28515625" style="3" customWidth="1"/>
    <col min="2" max="2" width="11.42578125" style="3"/>
    <col min="3" max="4" width="11.42578125" style="11"/>
    <col min="5" max="5" width="16.42578125" style="11" customWidth="1"/>
    <col min="6" max="6" width="14.42578125" style="11" customWidth="1"/>
    <col min="7" max="7" width="27.42578125" style="3" customWidth="1"/>
    <col min="8" max="9" width="11.42578125" style="3"/>
    <col min="10" max="11" width="16.5703125" style="126" bestFit="1" customWidth="1"/>
    <col min="12" max="13" width="11.42578125" style="127"/>
    <col min="14" max="15" width="11.42578125" style="3"/>
  </cols>
  <sheetData>
    <row r="1" spans="1:15" s="1" customFormat="1" ht="23.25" customHeight="1" x14ac:dyDescent="0.2">
      <c r="A1" s="149" t="s">
        <v>132</v>
      </c>
      <c r="B1" s="149"/>
      <c r="C1" s="149"/>
      <c r="D1" s="149"/>
      <c r="E1" s="149"/>
      <c r="F1" s="149"/>
      <c r="G1" s="149"/>
      <c r="H1" s="149"/>
      <c r="I1" s="149"/>
      <c r="J1" s="149"/>
      <c r="K1" s="149"/>
      <c r="L1" s="149"/>
      <c r="M1" s="149"/>
      <c r="N1" s="3"/>
      <c r="O1" s="3"/>
    </row>
    <row r="2" spans="1:15" s="1" customFormat="1" ht="21.75" customHeight="1" x14ac:dyDescent="0.2">
      <c r="A2" s="34"/>
      <c r="B2" s="149" t="s">
        <v>1</v>
      </c>
      <c r="C2" s="149"/>
      <c r="D2" s="149"/>
      <c r="E2" s="34"/>
      <c r="F2" s="34"/>
      <c r="G2" s="34"/>
      <c r="H2" s="34"/>
      <c r="I2" s="34"/>
      <c r="J2" s="115"/>
      <c r="K2" s="115"/>
      <c r="L2" s="116"/>
      <c r="M2" s="116"/>
      <c r="N2" s="3"/>
      <c r="O2" s="3"/>
    </row>
    <row r="3" spans="1:15" s="1" customFormat="1" ht="24.75" customHeight="1" x14ac:dyDescent="0.2">
      <c r="A3" s="38" t="s">
        <v>2</v>
      </c>
      <c r="B3" s="39" t="s">
        <v>3</v>
      </c>
      <c r="C3" s="40" t="s">
        <v>4</v>
      </c>
      <c r="D3" s="40" t="s">
        <v>5</v>
      </c>
      <c r="E3" s="40" t="s">
        <v>347</v>
      </c>
      <c r="F3" s="40" t="s">
        <v>348</v>
      </c>
      <c r="G3" s="41" t="s">
        <v>6</v>
      </c>
      <c r="H3" s="42" t="s">
        <v>7</v>
      </c>
      <c r="I3" s="42" t="s">
        <v>8</v>
      </c>
      <c r="J3" s="43" t="s">
        <v>9</v>
      </c>
      <c r="K3" s="44" t="s">
        <v>10</v>
      </c>
      <c r="L3" s="41" t="s">
        <v>11</v>
      </c>
      <c r="M3" s="41" t="s">
        <v>12</v>
      </c>
      <c r="N3" s="3"/>
      <c r="O3" s="3"/>
    </row>
    <row r="4" spans="1:15" s="1" customFormat="1" ht="114.75" x14ac:dyDescent="0.2">
      <c r="A4" s="20" t="s">
        <v>132</v>
      </c>
      <c r="B4" s="45">
        <v>20102</v>
      </c>
      <c r="C4" s="46" t="s">
        <v>16</v>
      </c>
      <c r="D4" s="102" t="s">
        <v>133</v>
      </c>
      <c r="E4" s="46">
        <v>53131502</v>
      </c>
      <c r="F4" s="46">
        <v>92027801</v>
      </c>
      <c r="G4" s="117" t="s">
        <v>134</v>
      </c>
      <c r="H4" s="47" t="s">
        <v>135</v>
      </c>
      <c r="I4" s="48">
        <v>600</v>
      </c>
      <c r="J4" s="49">
        <v>1500</v>
      </c>
      <c r="K4" s="50">
        <f t="shared" ref="K4:K67" si="0">+J4*I4</f>
        <v>900000</v>
      </c>
      <c r="L4" s="84" t="s">
        <v>136</v>
      </c>
      <c r="M4" s="84" t="s">
        <v>13</v>
      </c>
      <c r="N4" s="3"/>
      <c r="O4" s="3"/>
    </row>
    <row r="5" spans="1:15" s="1" customFormat="1" ht="76.5" x14ac:dyDescent="0.2">
      <c r="A5" s="118" t="s">
        <v>132</v>
      </c>
      <c r="B5" s="52">
        <v>20104</v>
      </c>
      <c r="C5" s="47">
        <v>220</v>
      </c>
      <c r="D5" s="102" t="s">
        <v>137</v>
      </c>
      <c r="E5" s="46">
        <v>92069019</v>
      </c>
      <c r="F5" s="46" t="s">
        <v>349</v>
      </c>
      <c r="G5" s="53" t="s">
        <v>138</v>
      </c>
      <c r="H5" s="47" t="s">
        <v>135</v>
      </c>
      <c r="I5" s="52">
        <v>25</v>
      </c>
      <c r="J5" s="54">
        <v>910</v>
      </c>
      <c r="K5" s="50">
        <f t="shared" si="0"/>
        <v>22750</v>
      </c>
      <c r="L5" s="84" t="str">
        <f t="shared" ref="L5:L68" si="1">+L4</f>
        <v>I y II Semestre 2016</v>
      </c>
      <c r="M5" s="84" t="s">
        <v>13</v>
      </c>
      <c r="N5" s="3"/>
      <c r="O5" s="3"/>
    </row>
    <row r="6" spans="1:15" s="1" customFormat="1" ht="38.25" x14ac:dyDescent="0.2">
      <c r="A6" s="20" t="s">
        <v>132</v>
      </c>
      <c r="B6" s="45">
        <v>20203</v>
      </c>
      <c r="C6" s="46" t="s">
        <v>21</v>
      </c>
      <c r="D6" s="102" t="s">
        <v>139</v>
      </c>
      <c r="E6" s="46" t="s">
        <v>350</v>
      </c>
      <c r="F6" s="46">
        <v>92026152</v>
      </c>
      <c r="G6" s="66" t="s">
        <v>140</v>
      </c>
      <c r="H6" s="47" t="s">
        <v>141</v>
      </c>
      <c r="I6" s="48">
        <v>300</v>
      </c>
      <c r="J6" s="55">
        <v>6776</v>
      </c>
      <c r="K6" s="50">
        <f t="shared" si="0"/>
        <v>2032800</v>
      </c>
      <c r="L6" s="84" t="str">
        <f t="shared" si="1"/>
        <v>I y II Semestre 2016</v>
      </c>
      <c r="M6" s="84" t="s">
        <v>13</v>
      </c>
      <c r="N6" s="3"/>
      <c r="O6" s="3"/>
    </row>
    <row r="7" spans="1:15" s="1" customFormat="1" ht="38.25" x14ac:dyDescent="0.2">
      <c r="A7" s="20" t="s">
        <v>132</v>
      </c>
      <c r="B7" s="45">
        <v>20203</v>
      </c>
      <c r="C7" s="46" t="s">
        <v>21</v>
      </c>
      <c r="D7" s="102" t="s">
        <v>15</v>
      </c>
      <c r="E7" s="46">
        <v>50112004</v>
      </c>
      <c r="F7" s="46">
        <v>92101335</v>
      </c>
      <c r="G7" s="53" t="s">
        <v>142</v>
      </c>
      <c r="H7" s="56" t="s">
        <v>141</v>
      </c>
      <c r="I7" s="48">
        <v>640</v>
      </c>
      <c r="J7" s="55">
        <v>4834</v>
      </c>
      <c r="K7" s="50">
        <f t="shared" si="0"/>
        <v>3093760</v>
      </c>
      <c r="L7" s="84" t="str">
        <f t="shared" si="1"/>
        <v>I y II Semestre 2016</v>
      </c>
      <c r="M7" s="84" t="s">
        <v>13</v>
      </c>
      <c r="N7" s="3"/>
      <c r="O7" s="3"/>
    </row>
    <row r="8" spans="1:15" s="1" customFormat="1" ht="38.25" x14ac:dyDescent="0.2">
      <c r="A8" s="20" t="s">
        <v>132</v>
      </c>
      <c r="B8" s="45">
        <v>20203</v>
      </c>
      <c r="C8" s="46" t="s">
        <v>21</v>
      </c>
      <c r="D8" s="102" t="s">
        <v>143</v>
      </c>
      <c r="E8" s="47">
        <v>50112008</v>
      </c>
      <c r="F8" s="47">
        <v>92101334</v>
      </c>
      <c r="G8" s="53" t="s">
        <v>144</v>
      </c>
      <c r="H8" s="56" t="s">
        <v>141</v>
      </c>
      <c r="I8" s="48">
        <v>320</v>
      </c>
      <c r="J8" s="55">
        <v>5384</v>
      </c>
      <c r="K8" s="50">
        <f t="shared" si="0"/>
        <v>1722880</v>
      </c>
      <c r="L8" s="84" t="str">
        <f t="shared" si="1"/>
        <v>I y II Semestre 2016</v>
      </c>
      <c r="M8" s="84" t="s">
        <v>13</v>
      </c>
      <c r="N8" s="3"/>
      <c r="O8" s="3"/>
    </row>
    <row r="9" spans="1:15" s="1" customFormat="1" ht="38.25" x14ac:dyDescent="0.2">
      <c r="A9" s="118" t="s">
        <v>132</v>
      </c>
      <c r="B9" s="45">
        <v>20203</v>
      </c>
      <c r="C9" s="46" t="s">
        <v>21</v>
      </c>
      <c r="D9" s="102" t="s">
        <v>15</v>
      </c>
      <c r="E9" s="46">
        <v>50112005</v>
      </c>
      <c r="F9" s="46">
        <v>92082050</v>
      </c>
      <c r="G9" s="53" t="s">
        <v>145</v>
      </c>
      <c r="H9" s="47" t="s">
        <v>141</v>
      </c>
      <c r="I9" s="48">
        <v>200</v>
      </c>
      <c r="J9" s="55">
        <v>5380</v>
      </c>
      <c r="K9" s="50">
        <f t="shared" si="0"/>
        <v>1076000</v>
      </c>
      <c r="L9" s="84" t="str">
        <f t="shared" si="1"/>
        <v>I y II Semestre 2016</v>
      </c>
      <c r="M9" s="84" t="s">
        <v>13</v>
      </c>
      <c r="N9" s="3"/>
      <c r="O9" s="3"/>
    </row>
    <row r="10" spans="1:15" s="1" customFormat="1" ht="38.25" x14ac:dyDescent="0.2">
      <c r="A10" s="20" t="s">
        <v>132</v>
      </c>
      <c r="B10" s="45">
        <v>20203</v>
      </c>
      <c r="C10" s="46" t="s">
        <v>21</v>
      </c>
      <c r="D10" s="102" t="s">
        <v>29</v>
      </c>
      <c r="E10" s="47">
        <v>50112010</v>
      </c>
      <c r="F10" s="47">
        <v>92025024</v>
      </c>
      <c r="G10" s="53" t="s">
        <v>146</v>
      </c>
      <c r="H10" s="57" t="s">
        <v>141</v>
      </c>
      <c r="I10" s="48">
        <v>1000</v>
      </c>
      <c r="J10" s="55">
        <v>2205</v>
      </c>
      <c r="K10" s="50">
        <f t="shared" si="0"/>
        <v>2205000</v>
      </c>
      <c r="L10" s="84" t="str">
        <f t="shared" si="1"/>
        <v>I y II Semestre 2016</v>
      </c>
      <c r="M10" s="84" t="s">
        <v>13</v>
      </c>
      <c r="N10" s="3"/>
      <c r="O10" s="3"/>
    </row>
    <row r="11" spans="1:15" s="1" customFormat="1" ht="38.25" x14ac:dyDescent="0.2">
      <c r="A11" s="20" t="s">
        <v>132</v>
      </c>
      <c r="B11" s="45">
        <v>20203</v>
      </c>
      <c r="C11" s="46" t="s">
        <v>21</v>
      </c>
      <c r="D11" s="102" t="s">
        <v>25</v>
      </c>
      <c r="E11" s="46">
        <v>50112004</v>
      </c>
      <c r="F11" s="46">
        <v>92024246</v>
      </c>
      <c r="G11" s="53" t="s">
        <v>147</v>
      </c>
      <c r="H11" s="57" t="s">
        <v>141</v>
      </c>
      <c r="I11" s="48">
        <v>150</v>
      </c>
      <c r="J11" s="55">
        <v>5834</v>
      </c>
      <c r="K11" s="50">
        <f t="shared" si="0"/>
        <v>875100</v>
      </c>
      <c r="L11" s="84" t="str">
        <f t="shared" si="1"/>
        <v>I y II Semestre 2016</v>
      </c>
      <c r="M11" s="84" t="s">
        <v>13</v>
      </c>
      <c r="N11" s="3"/>
      <c r="O11" s="3"/>
    </row>
    <row r="12" spans="1:15" s="1" customFormat="1" ht="38.25" x14ac:dyDescent="0.2">
      <c r="A12" s="20" t="s">
        <v>132</v>
      </c>
      <c r="B12" s="45">
        <v>20203</v>
      </c>
      <c r="C12" s="46" t="s">
        <v>23</v>
      </c>
      <c r="D12" s="102" t="s">
        <v>148</v>
      </c>
      <c r="E12" s="46" t="s">
        <v>351</v>
      </c>
      <c r="F12" s="46">
        <v>92101337</v>
      </c>
      <c r="G12" s="53" t="s">
        <v>149</v>
      </c>
      <c r="H12" s="47" t="s">
        <v>135</v>
      </c>
      <c r="I12" s="48">
        <v>100</v>
      </c>
      <c r="J12" s="55">
        <v>1750</v>
      </c>
      <c r="K12" s="50">
        <f t="shared" si="0"/>
        <v>175000</v>
      </c>
      <c r="L12" s="84" t="str">
        <f t="shared" si="1"/>
        <v>I y II Semestre 2016</v>
      </c>
      <c r="M12" s="84" t="s">
        <v>13</v>
      </c>
      <c r="N12" s="3"/>
      <c r="O12" s="3"/>
    </row>
    <row r="13" spans="1:15" s="1" customFormat="1" ht="38.25" x14ac:dyDescent="0.2">
      <c r="A13" s="20" t="s">
        <v>132</v>
      </c>
      <c r="B13" s="45">
        <v>20203</v>
      </c>
      <c r="C13" s="46" t="s">
        <v>16</v>
      </c>
      <c r="D13" s="102" t="s">
        <v>139</v>
      </c>
      <c r="E13" s="46" t="s">
        <v>352</v>
      </c>
      <c r="F13" s="46">
        <v>92101341</v>
      </c>
      <c r="G13" s="53" t="s">
        <v>150</v>
      </c>
      <c r="H13" s="57" t="s">
        <v>135</v>
      </c>
      <c r="I13" s="48">
        <v>3200</v>
      </c>
      <c r="J13" s="55">
        <v>258</v>
      </c>
      <c r="K13" s="50">
        <f t="shared" si="0"/>
        <v>825600</v>
      </c>
      <c r="L13" s="84" t="str">
        <f t="shared" si="1"/>
        <v>I y II Semestre 2016</v>
      </c>
      <c r="M13" s="84" t="s">
        <v>13</v>
      </c>
      <c r="N13" s="3"/>
      <c r="O13" s="3"/>
    </row>
    <row r="14" spans="1:15" s="1" customFormat="1" ht="38.25" x14ac:dyDescent="0.2">
      <c r="A14" s="20" t="s">
        <v>132</v>
      </c>
      <c r="B14" s="45">
        <v>20203</v>
      </c>
      <c r="C14" s="46" t="s">
        <v>34</v>
      </c>
      <c r="D14" s="102" t="s">
        <v>22</v>
      </c>
      <c r="E14" s="46" t="s">
        <v>353</v>
      </c>
      <c r="F14" s="46" t="s">
        <v>354</v>
      </c>
      <c r="G14" s="53" t="s">
        <v>151</v>
      </c>
      <c r="H14" s="57" t="s">
        <v>152</v>
      </c>
      <c r="I14" s="48">
        <v>1400</v>
      </c>
      <c r="J14" s="55">
        <v>891</v>
      </c>
      <c r="K14" s="50">
        <f t="shared" si="0"/>
        <v>1247400</v>
      </c>
      <c r="L14" s="84" t="str">
        <f t="shared" si="1"/>
        <v>I y II Semestre 2016</v>
      </c>
      <c r="M14" s="84" t="s">
        <v>13</v>
      </c>
      <c r="N14" s="3"/>
      <c r="O14" s="3"/>
    </row>
    <row r="15" spans="1:15" s="1" customFormat="1" ht="38.25" x14ac:dyDescent="0.2">
      <c r="A15" s="20" t="s">
        <v>132</v>
      </c>
      <c r="B15" s="45">
        <v>20203</v>
      </c>
      <c r="C15" s="46" t="s">
        <v>23</v>
      </c>
      <c r="D15" s="102" t="s">
        <v>153</v>
      </c>
      <c r="E15" s="47">
        <v>50221303</v>
      </c>
      <c r="F15" s="47">
        <v>92095870</v>
      </c>
      <c r="G15" s="53" t="s">
        <v>154</v>
      </c>
      <c r="H15" s="57" t="s">
        <v>141</v>
      </c>
      <c r="I15" s="48">
        <v>220</v>
      </c>
      <c r="J15" s="55">
        <v>800</v>
      </c>
      <c r="K15" s="50">
        <f t="shared" si="0"/>
        <v>176000</v>
      </c>
      <c r="L15" s="84" t="str">
        <f t="shared" si="1"/>
        <v>I y II Semestre 2016</v>
      </c>
      <c r="M15" s="84" t="s">
        <v>13</v>
      </c>
      <c r="N15" s="3"/>
      <c r="O15" s="3"/>
    </row>
    <row r="16" spans="1:15" s="1" customFormat="1" ht="38.25" x14ac:dyDescent="0.2">
      <c r="A16" s="20" t="s">
        <v>132</v>
      </c>
      <c r="B16" s="45">
        <v>20203</v>
      </c>
      <c r="C16" s="46" t="s">
        <v>155</v>
      </c>
      <c r="D16" s="102" t="s">
        <v>156</v>
      </c>
      <c r="E16" s="46">
        <v>50192303</v>
      </c>
      <c r="F16" s="46">
        <v>92101336</v>
      </c>
      <c r="G16" s="53" t="s">
        <v>157</v>
      </c>
      <c r="H16" s="57" t="s">
        <v>152</v>
      </c>
      <c r="I16" s="48">
        <v>750</v>
      </c>
      <c r="J16" s="55">
        <v>1500</v>
      </c>
      <c r="K16" s="50">
        <f t="shared" si="0"/>
        <v>1125000</v>
      </c>
      <c r="L16" s="84" t="str">
        <f t="shared" si="1"/>
        <v>I y II Semestre 2016</v>
      </c>
      <c r="M16" s="84" t="s">
        <v>13</v>
      </c>
      <c r="N16" s="3"/>
      <c r="O16" s="3"/>
    </row>
    <row r="17" spans="1:15" s="1" customFormat="1" ht="38.25" x14ac:dyDescent="0.2">
      <c r="A17" s="20" t="s">
        <v>132</v>
      </c>
      <c r="B17" s="45">
        <v>20203</v>
      </c>
      <c r="C17" s="46" t="s">
        <v>30</v>
      </c>
      <c r="D17" s="102" t="s">
        <v>22</v>
      </c>
      <c r="E17" s="46">
        <v>50221201</v>
      </c>
      <c r="F17" s="46">
        <v>92044204</v>
      </c>
      <c r="G17" s="53" t="s">
        <v>158</v>
      </c>
      <c r="H17" s="57" t="s">
        <v>135</v>
      </c>
      <c r="I17" s="48">
        <v>80</v>
      </c>
      <c r="J17" s="55">
        <v>2500</v>
      </c>
      <c r="K17" s="50">
        <f t="shared" si="0"/>
        <v>200000</v>
      </c>
      <c r="L17" s="84" t="str">
        <f t="shared" si="1"/>
        <v>I y II Semestre 2016</v>
      </c>
      <c r="M17" s="84" t="s">
        <v>13</v>
      </c>
      <c r="N17" s="3"/>
      <c r="O17" s="3"/>
    </row>
    <row r="18" spans="1:15" s="1" customFormat="1" ht="38.25" x14ac:dyDescent="0.2">
      <c r="A18" s="118" t="s">
        <v>132</v>
      </c>
      <c r="B18" s="66">
        <v>20302</v>
      </c>
      <c r="C18" s="46" t="s">
        <v>159</v>
      </c>
      <c r="D18" s="102" t="s">
        <v>160</v>
      </c>
      <c r="E18" s="46" t="s">
        <v>355</v>
      </c>
      <c r="F18" s="46" t="s">
        <v>356</v>
      </c>
      <c r="G18" s="119" t="s">
        <v>161</v>
      </c>
      <c r="H18" s="47" t="s">
        <v>135</v>
      </c>
      <c r="I18" s="47">
        <v>36</v>
      </c>
      <c r="J18" s="58">
        <v>21500</v>
      </c>
      <c r="K18" s="58">
        <f t="shared" si="0"/>
        <v>774000</v>
      </c>
      <c r="L18" s="84" t="str">
        <f t="shared" si="1"/>
        <v>I y II Semestre 2016</v>
      </c>
      <c r="M18" s="84" t="s">
        <v>13</v>
      </c>
      <c r="N18" s="3"/>
      <c r="O18" s="3"/>
    </row>
    <row r="19" spans="1:15" s="1" customFormat="1" ht="36.75" customHeight="1" x14ac:dyDescent="0.2">
      <c r="A19" s="118" t="s">
        <v>132</v>
      </c>
      <c r="B19" s="66">
        <v>20302</v>
      </c>
      <c r="C19" s="46" t="s">
        <v>18</v>
      </c>
      <c r="D19" s="102" t="s">
        <v>162</v>
      </c>
      <c r="E19" s="46" t="s">
        <v>357</v>
      </c>
      <c r="F19" s="46" t="s">
        <v>358</v>
      </c>
      <c r="G19" s="119" t="s">
        <v>163</v>
      </c>
      <c r="H19" s="47" t="s">
        <v>135</v>
      </c>
      <c r="I19" s="47">
        <v>122</v>
      </c>
      <c r="J19" s="58">
        <v>6000</v>
      </c>
      <c r="K19" s="58">
        <f t="shared" si="0"/>
        <v>732000</v>
      </c>
      <c r="L19" s="84" t="str">
        <f t="shared" si="1"/>
        <v>I y II Semestre 2016</v>
      </c>
      <c r="M19" s="84"/>
      <c r="N19" s="3"/>
      <c r="O19" s="3"/>
    </row>
    <row r="20" spans="1:15" s="1" customFormat="1" ht="38.25" x14ac:dyDescent="0.2">
      <c r="A20" s="20" t="s">
        <v>132</v>
      </c>
      <c r="B20" s="59">
        <v>20304</v>
      </c>
      <c r="C20" s="46" t="s">
        <v>164</v>
      </c>
      <c r="D20" s="102" t="s">
        <v>31</v>
      </c>
      <c r="E20" s="46">
        <v>39101803</v>
      </c>
      <c r="F20" s="117">
        <v>92017241</v>
      </c>
      <c r="G20" s="120" t="s">
        <v>359</v>
      </c>
      <c r="H20" s="57" t="s">
        <v>135</v>
      </c>
      <c r="I20" s="48">
        <v>45</v>
      </c>
      <c r="J20" s="49">
        <v>700</v>
      </c>
      <c r="K20" s="50">
        <f t="shared" si="0"/>
        <v>31500</v>
      </c>
      <c r="L20" s="84" t="str">
        <f t="shared" si="1"/>
        <v>I y II Semestre 2016</v>
      </c>
      <c r="M20" s="84" t="s">
        <v>13</v>
      </c>
      <c r="N20" s="3"/>
      <c r="O20" s="3"/>
    </row>
    <row r="21" spans="1:15" s="1" customFormat="1" ht="38.25" x14ac:dyDescent="0.2">
      <c r="A21" s="20" t="s">
        <v>132</v>
      </c>
      <c r="B21" s="59">
        <v>20399</v>
      </c>
      <c r="C21" s="46" t="s">
        <v>51</v>
      </c>
      <c r="D21" s="102" t="s">
        <v>165</v>
      </c>
      <c r="E21" s="46">
        <v>30181519</v>
      </c>
      <c r="F21" s="46">
        <v>92048294</v>
      </c>
      <c r="G21" s="117" t="s">
        <v>166</v>
      </c>
      <c r="H21" s="47" t="s">
        <v>135</v>
      </c>
      <c r="I21" s="48">
        <v>300</v>
      </c>
      <c r="J21" s="49">
        <v>650</v>
      </c>
      <c r="K21" s="50">
        <f t="shared" si="0"/>
        <v>195000</v>
      </c>
      <c r="L21" s="84" t="str">
        <f t="shared" si="1"/>
        <v>I y II Semestre 2016</v>
      </c>
      <c r="M21" s="84" t="s">
        <v>13</v>
      </c>
      <c r="N21" s="3"/>
      <c r="O21" s="3"/>
    </row>
    <row r="22" spans="1:15" s="1" customFormat="1" ht="51" x14ac:dyDescent="0.2">
      <c r="A22" s="20" t="s">
        <v>132</v>
      </c>
      <c r="B22" s="59">
        <v>20399</v>
      </c>
      <c r="C22" s="105" t="s">
        <v>167</v>
      </c>
      <c r="D22" s="106" t="s">
        <v>168</v>
      </c>
      <c r="E22" s="105">
        <v>30181505</v>
      </c>
      <c r="F22" s="105">
        <v>90017310</v>
      </c>
      <c r="G22" s="117" t="s">
        <v>169</v>
      </c>
      <c r="H22" s="57" t="s">
        <v>135</v>
      </c>
      <c r="I22" s="48">
        <v>40</v>
      </c>
      <c r="J22" s="49">
        <v>45000</v>
      </c>
      <c r="K22" s="50">
        <f t="shared" si="0"/>
        <v>1800000</v>
      </c>
      <c r="L22" s="84" t="str">
        <f t="shared" si="1"/>
        <v>I y II Semestre 2016</v>
      </c>
      <c r="M22" s="84" t="s">
        <v>13</v>
      </c>
      <c r="N22" s="3"/>
      <c r="O22" s="3"/>
    </row>
    <row r="23" spans="1:15" s="1" customFormat="1" ht="102" x14ac:dyDescent="0.2">
      <c r="A23" s="20" t="s">
        <v>132</v>
      </c>
      <c r="B23" s="52">
        <v>29901</v>
      </c>
      <c r="C23" s="46" t="s">
        <v>28</v>
      </c>
      <c r="D23" s="102" t="s">
        <v>22</v>
      </c>
      <c r="E23" s="46" t="s">
        <v>360</v>
      </c>
      <c r="F23" s="46" t="s">
        <v>361</v>
      </c>
      <c r="G23" s="53" t="s">
        <v>170</v>
      </c>
      <c r="H23" s="56" t="s">
        <v>135</v>
      </c>
      <c r="I23" s="53">
        <v>42</v>
      </c>
      <c r="J23" s="60">
        <v>380</v>
      </c>
      <c r="K23" s="50">
        <f t="shared" si="0"/>
        <v>15960</v>
      </c>
      <c r="L23" s="84" t="str">
        <f t="shared" si="1"/>
        <v>I y II Semestre 2016</v>
      </c>
      <c r="M23" s="84" t="s">
        <v>13</v>
      </c>
      <c r="N23" s="3"/>
      <c r="O23" s="3"/>
    </row>
    <row r="24" spans="1:15" s="1" customFormat="1" ht="51" x14ac:dyDescent="0.2">
      <c r="A24" s="118" t="s">
        <v>132</v>
      </c>
      <c r="B24" s="52">
        <v>29901</v>
      </c>
      <c r="C24" s="46" t="s">
        <v>171</v>
      </c>
      <c r="D24" s="102" t="s">
        <v>172</v>
      </c>
      <c r="E24" s="46" t="s">
        <v>362</v>
      </c>
      <c r="F24" s="46" t="s">
        <v>363</v>
      </c>
      <c r="G24" s="53" t="s">
        <v>173</v>
      </c>
      <c r="H24" s="47" t="s">
        <v>135</v>
      </c>
      <c r="I24" s="52">
        <v>100</v>
      </c>
      <c r="J24" s="61">
        <v>67</v>
      </c>
      <c r="K24" s="50">
        <f t="shared" si="0"/>
        <v>6700</v>
      </c>
      <c r="L24" s="84" t="str">
        <f t="shared" si="1"/>
        <v>I y II Semestre 2016</v>
      </c>
      <c r="M24" s="84" t="s">
        <v>13</v>
      </c>
      <c r="N24" s="3"/>
      <c r="O24" s="3"/>
    </row>
    <row r="25" spans="1:15" s="1" customFormat="1" ht="76.5" x14ac:dyDescent="0.2">
      <c r="A25" s="118" t="s">
        <v>132</v>
      </c>
      <c r="B25" s="52">
        <v>29901</v>
      </c>
      <c r="C25" s="46" t="s">
        <v>47</v>
      </c>
      <c r="D25" s="102" t="s">
        <v>137</v>
      </c>
      <c r="E25" s="46" t="s">
        <v>364</v>
      </c>
      <c r="F25" s="46">
        <v>92013612</v>
      </c>
      <c r="G25" s="53" t="s">
        <v>174</v>
      </c>
      <c r="H25" s="47" t="s">
        <v>135</v>
      </c>
      <c r="I25" s="52">
        <v>2</v>
      </c>
      <c r="J25" s="54">
        <v>15000</v>
      </c>
      <c r="K25" s="50">
        <f t="shared" si="0"/>
        <v>30000</v>
      </c>
      <c r="L25" s="84" t="str">
        <f t="shared" si="1"/>
        <v>I y II Semestre 2016</v>
      </c>
      <c r="M25" s="84" t="s">
        <v>13</v>
      </c>
      <c r="N25" s="3"/>
      <c r="O25" s="3"/>
    </row>
    <row r="26" spans="1:15" s="1" customFormat="1" ht="38.25" x14ac:dyDescent="0.2">
      <c r="A26" s="118" t="s">
        <v>132</v>
      </c>
      <c r="B26" s="52">
        <v>29901</v>
      </c>
      <c r="C26" s="46" t="s">
        <v>28</v>
      </c>
      <c r="D26" s="102" t="s">
        <v>175</v>
      </c>
      <c r="E26" s="46" t="s">
        <v>365</v>
      </c>
      <c r="F26" s="46">
        <v>90014319</v>
      </c>
      <c r="G26" s="53" t="s">
        <v>176</v>
      </c>
      <c r="H26" s="47" t="s">
        <v>135</v>
      </c>
      <c r="I26" s="52">
        <v>50</v>
      </c>
      <c r="J26" s="54">
        <v>550</v>
      </c>
      <c r="K26" s="50">
        <f t="shared" si="0"/>
        <v>27500</v>
      </c>
      <c r="L26" s="84" t="str">
        <f t="shared" si="1"/>
        <v>I y II Semestre 2016</v>
      </c>
      <c r="M26" s="84" t="s">
        <v>13</v>
      </c>
      <c r="N26" s="3"/>
      <c r="O26" s="3"/>
    </row>
    <row r="27" spans="1:15" s="1" customFormat="1" ht="63.75" x14ac:dyDescent="0.2">
      <c r="A27" s="118" t="s">
        <v>132</v>
      </c>
      <c r="B27" s="52">
        <v>29901</v>
      </c>
      <c r="C27" s="46" t="s">
        <v>177</v>
      </c>
      <c r="D27" s="102" t="s">
        <v>178</v>
      </c>
      <c r="E27" s="46" t="s">
        <v>366</v>
      </c>
      <c r="F27" s="46">
        <v>90002555</v>
      </c>
      <c r="G27" s="53" t="s">
        <v>179</v>
      </c>
      <c r="H27" s="47" t="s">
        <v>135</v>
      </c>
      <c r="I27" s="52">
        <v>10</v>
      </c>
      <c r="J27" s="54">
        <v>1393.75</v>
      </c>
      <c r="K27" s="50">
        <f t="shared" si="0"/>
        <v>13937.5</v>
      </c>
      <c r="L27" s="84" t="str">
        <f t="shared" si="1"/>
        <v>I y II Semestre 2016</v>
      </c>
      <c r="M27" s="84" t="s">
        <v>13</v>
      </c>
      <c r="N27" s="3"/>
      <c r="O27" s="3"/>
    </row>
    <row r="28" spans="1:15" s="1" customFormat="1" ht="38.25" x14ac:dyDescent="0.2">
      <c r="A28" s="20" t="s">
        <v>132</v>
      </c>
      <c r="B28" s="52">
        <v>29901</v>
      </c>
      <c r="C28" s="46" t="s">
        <v>177</v>
      </c>
      <c r="D28" s="102" t="s">
        <v>139</v>
      </c>
      <c r="E28" s="46">
        <v>44121708</v>
      </c>
      <c r="F28" s="46">
        <v>90009704</v>
      </c>
      <c r="G28" s="53" t="s">
        <v>180</v>
      </c>
      <c r="H28" s="56" t="s">
        <v>135</v>
      </c>
      <c r="I28" s="52">
        <v>10</v>
      </c>
      <c r="J28" s="54">
        <v>1750</v>
      </c>
      <c r="K28" s="50">
        <f t="shared" si="0"/>
        <v>17500</v>
      </c>
      <c r="L28" s="84" t="str">
        <f t="shared" si="1"/>
        <v>I y II Semestre 2016</v>
      </c>
      <c r="M28" s="84" t="s">
        <v>13</v>
      </c>
      <c r="N28" s="3"/>
      <c r="O28" s="3"/>
    </row>
    <row r="29" spans="1:15" s="1" customFormat="1" ht="76.5" x14ac:dyDescent="0.2">
      <c r="A29" s="20" t="s">
        <v>132</v>
      </c>
      <c r="B29" s="52">
        <v>29901</v>
      </c>
      <c r="C29" s="46" t="s">
        <v>181</v>
      </c>
      <c r="D29" s="102" t="s">
        <v>22</v>
      </c>
      <c r="E29" s="46" t="s">
        <v>367</v>
      </c>
      <c r="F29" s="46">
        <v>90027492</v>
      </c>
      <c r="G29" s="53" t="s">
        <v>182</v>
      </c>
      <c r="H29" s="57" t="s">
        <v>135</v>
      </c>
      <c r="I29" s="52">
        <v>30</v>
      </c>
      <c r="J29" s="54">
        <v>57</v>
      </c>
      <c r="K29" s="50">
        <f t="shared" si="0"/>
        <v>1710</v>
      </c>
      <c r="L29" s="84" t="str">
        <f t="shared" si="1"/>
        <v>I y II Semestre 2016</v>
      </c>
      <c r="M29" s="84" t="s">
        <v>13</v>
      </c>
      <c r="N29" s="3"/>
      <c r="O29" s="3"/>
    </row>
    <row r="30" spans="1:15" s="1" customFormat="1" ht="76.5" x14ac:dyDescent="0.2">
      <c r="A30" s="20" t="s">
        <v>132</v>
      </c>
      <c r="B30" s="52">
        <v>29901</v>
      </c>
      <c r="C30" s="46" t="s">
        <v>177</v>
      </c>
      <c r="D30" s="102" t="s">
        <v>25</v>
      </c>
      <c r="E30" s="46" t="s">
        <v>366</v>
      </c>
      <c r="F30" s="46">
        <v>90009707</v>
      </c>
      <c r="G30" s="53" t="s">
        <v>183</v>
      </c>
      <c r="H30" s="47" t="s">
        <v>135</v>
      </c>
      <c r="I30" s="52">
        <v>18</v>
      </c>
      <c r="J30" s="54">
        <v>1625</v>
      </c>
      <c r="K30" s="50">
        <f t="shared" si="0"/>
        <v>29250</v>
      </c>
      <c r="L30" s="84" t="str">
        <f t="shared" si="1"/>
        <v>I y II Semestre 2016</v>
      </c>
      <c r="M30" s="84" t="s">
        <v>13</v>
      </c>
      <c r="N30" s="3"/>
      <c r="O30" s="3"/>
    </row>
    <row r="31" spans="1:15" s="1" customFormat="1" ht="76.5" x14ac:dyDescent="0.2">
      <c r="A31" s="20" t="s">
        <v>132</v>
      </c>
      <c r="B31" s="52">
        <v>29901</v>
      </c>
      <c r="C31" s="46" t="s">
        <v>37</v>
      </c>
      <c r="D31" s="102" t="s">
        <v>31</v>
      </c>
      <c r="E31" s="46" t="s">
        <v>368</v>
      </c>
      <c r="F31" s="46">
        <v>90000908</v>
      </c>
      <c r="G31" s="53" t="s">
        <v>184</v>
      </c>
      <c r="H31" s="47" t="s">
        <v>135</v>
      </c>
      <c r="I31" s="52">
        <v>32</v>
      </c>
      <c r="J31" s="54">
        <v>51</v>
      </c>
      <c r="K31" s="50">
        <f t="shared" si="0"/>
        <v>1632</v>
      </c>
      <c r="L31" s="84" t="str">
        <f t="shared" si="1"/>
        <v>I y II Semestre 2016</v>
      </c>
      <c r="M31" s="84" t="s">
        <v>13</v>
      </c>
      <c r="N31" s="3"/>
      <c r="O31" s="3"/>
    </row>
    <row r="32" spans="1:15" s="1" customFormat="1" ht="38.25" x14ac:dyDescent="0.2">
      <c r="A32" s="118" t="s">
        <v>132</v>
      </c>
      <c r="B32" s="52">
        <v>29901</v>
      </c>
      <c r="C32" s="46" t="s">
        <v>47</v>
      </c>
      <c r="D32" s="102" t="s">
        <v>20</v>
      </c>
      <c r="E32" s="46" t="s">
        <v>369</v>
      </c>
      <c r="F32" s="46" t="s">
        <v>370</v>
      </c>
      <c r="G32" s="53" t="s">
        <v>185</v>
      </c>
      <c r="H32" s="47" t="s">
        <v>135</v>
      </c>
      <c r="I32" s="52">
        <v>16</v>
      </c>
      <c r="J32" s="54">
        <v>709</v>
      </c>
      <c r="K32" s="50">
        <f t="shared" si="0"/>
        <v>11344</v>
      </c>
      <c r="L32" s="84" t="str">
        <f t="shared" si="1"/>
        <v>I y II Semestre 2016</v>
      </c>
      <c r="M32" s="84" t="s">
        <v>13</v>
      </c>
      <c r="N32" s="3"/>
      <c r="O32" s="3"/>
    </row>
    <row r="33" spans="1:15" s="1" customFormat="1" ht="38.25" x14ac:dyDescent="0.2">
      <c r="A33" s="118" t="s">
        <v>132</v>
      </c>
      <c r="B33" s="52">
        <v>29901</v>
      </c>
      <c r="C33" s="46" t="s">
        <v>16</v>
      </c>
      <c r="D33" s="102" t="s">
        <v>186</v>
      </c>
      <c r="E33" s="46" t="s">
        <v>371</v>
      </c>
      <c r="F33" s="46">
        <v>92067353</v>
      </c>
      <c r="G33" s="62" t="s">
        <v>187</v>
      </c>
      <c r="H33" s="47" t="s">
        <v>135</v>
      </c>
      <c r="I33" s="63">
        <v>10</v>
      </c>
      <c r="J33" s="64">
        <v>92.4</v>
      </c>
      <c r="K33" s="50">
        <f t="shared" si="0"/>
        <v>924</v>
      </c>
      <c r="L33" s="84" t="str">
        <f t="shared" si="1"/>
        <v>I y II Semestre 2016</v>
      </c>
      <c r="M33" s="84" t="s">
        <v>13</v>
      </c>
      <c r="N33" s="3"/>
      <c r="O33" s="3"/>
    </row>
    <row r="34" spans="1:15" s="1" customFormat="1" ht="38.25" x14ac:dyDescent="0.2">
      <c r="A34" s="20" t="s">
        <v>132</v>
      </c>
      <c r="B34" s="52">
        <v>29901</v>
      </c>
      <c r="C34" s="46" t="s">
        <v>16</v>
      </c>
      <c r="D34" s="102" t="s">
        <v>188</v>
      </c>
      <c r="E34" s="46" t="s">
        <v>371</v>
      </c>
      <c r="F34" s="46">
        <v>92067356</v>
      </c>
      <c r="G34" s="62" t="s">
        <v>189</v>
      </c>
      <c r="H34" s="47" t="s">
        <v>135</v>
      </c>
      <c r="I34" s="63">
        <v>10</v>
      </c>
      <c r="J34" s="64">
        <v>121.6</v>
      </c>
      <c r="K34" s="50">
        <f t="shared" si="0"/>
        <v>1216</v>
      </c>
      <c r="L34" s="84" t="str">
        <f t="shared" si="1"/>
        <v>I y II Semestre 2016</v>
      </c>
      <c r="M34" s="84" t="s">
        <v>13</v>
      </c>
      <c r="N34" s="3"/>
      <c r="O34" s="3"/>
    </row>
    <row r="35" spans="1:15" s="1" customFormat="1" ht="38.25" x14ac:dyDescent="0.2">
      <c r="A35" s="20" t="s">
        <v>132</v>
      </c>
      <c r="B35" s="52">
        <v>29901</v>
      </c>
      <c r="C35" s="46" t="s">
        <v>16</v>
      </c>
      <c r="D35" s="102" t="s">
        <v>190</v>
      </c>
      <c r="E35" s="46" t="s">
        <v>371</v>
      </c>
      <c r="F35" s="46">
        <v>92101577</v>
      </c>
      <c r="G35" s="62" t="s">
        <v>191</v>
      </c>
      <c r="H35" s="57" t="s">
        <v>135</v>
      </c>
      <c r="I35" s="63">
        <v>6</v>
      </c>
      <c r="J35" s="64">
        <v>157</v>
      </c>
      <c r="K35" s="50">
        <f t="shared" si="0"/>
        <v>942</v>
      </c>
      <c r="L35" s="84" t="str">
        <f t="shared" si="1"/>
        <v>I y II Semestre 2016</v>
      </c>
      <c r="M35" s="84" t="s">
        <v>13</v>
      </c>
      <c r="N35" s="3"/>
      <c r="O35" s="3"/>
    </row>
    <row r="36" spans="1:15" s="1" customFormat="1" ht="38.25" x14ac:dyDescent="0.2">
      <c r="A36" s="20" t="s">
        <v>132</v>
      </c>
      <c r="B36" s="52">
        <v>29901</v>
      </c>
      <c r="C36" s="46" t="s">
        <v>16</v>
      </c>
      <c r="D36" s="102" t="s">
        <v>192</v>
      </c>
      <c r="E36" s="46" t="s">
        <v>371</v>
      </c>
      <c r="F36" s="46">
        <v>92067357</v>
      </c>
      <c r="G36" s="62" t="s">
        <v>193</v>
      </c>
      <c r="H36" s="56" t="s">
        <v>135</v>
      </c>
      <c r="I36" s="63">
        <v>6</v>
      </c>
      <c r="J36" s="64">
        <v>174</v>
      </c>
      <c r="K36" s="50">
        <f t="shared" si="0"/>
        <v>1044</v>
      </c>
      <c r="L36" s="84" t="str">
        <f t="shared" si="1"/>
        <v>I y II Semestre 2016</v>
      </c>
      <c r="M36" s="84" t="s">
        <v>13</v>
      </c>
      <c r="N36" s="3"/>
      <c r="O36" s="3"/>
    </row>
    <row r="37" spans="1:15" s="1" customFormat="1" ht="38.25" x14ac:dyDescent="0.2">
      <c r="A37" s="118" t="s">
        <v>132</v>
      </c>
      <c r="B37" s="52">
        <v>29901</v>
      </c>
      <c r="C37" s="46" t="s">
        <v>16</v>
      </c>
      <c r="D37" s="102" t="s">
        <v>188</v>
      </c>
      <c r="E37" s="46" t="s">
        <v>371</v>
      </c>
      <c r="F37" s="46">
        <v>92067356</v>
      </c>
      <c r="G37" s="62" t="s">
        <v>194</v>
      </c>
      <c r="H37" s="47" t="s">
        <v>135</v>
      </c>
      <c r="I37" s="63">
        <v>10</v>
      </c>
      <c r="J37" s="64">
        <v>233.33</v>
      </c>
      <c r="K37" s="50">
        <f t="shared" si="0"/>
        <v>2333.3000000000002</v>
      </c>
      <c r="L37" s="84" t="str">
        <f t="shared" si="1"/>
        <v>I y II Semestre 2016</v>
      </c>
      <c r="M37" s="84" t="s">
        <v>13</v>
      </c>
      <c r="N37" s="3"/>
      <c r="O37" s="3"/>
    </row>
    <row r="38" spans="1:15" s="1" customFormat="1" ht="38.25" x14ac:dyDescent="0.2">
      <c r="A38" s="118" t="s">
        <v>132</v>
      </c>
      <c r="B38" s="52">
        <v>29901</v>
      </c>
      <c r="C38" s="46" t="s">
        <v>16</v>
      </c>
      <c r="D38" s="65" t="s">
        <v>195</v>
      </c>
      <c r="E38" s="46" t="s">
        <v>371</v>
      </c>
      <c r="F38" s="46">
        <v>92067356</v>
      </c>
      <c r="G38" s="62" t="s">
        <v>196</v>
      </c>
      <c r="H38" s="47" t="s">
        <v>135</v>
      </c>
      <c r="I38" s="63">
        <v>20</v>
      </c>
      <c r="J38" s="64">
        <v>253.33</v>
      </c>
      <c r="K38" s="50">
        <f t="shared" si="0"/>
        <v>5066.6000000000004</v>
      </c>
      <c r="L38" s="84" t="str">
        <f t="shared" si="1"/>
        <v>I y II Semestre 2016</v>
      </c>
      <c r="M38" s="84" t="s">
        <v>13</v>
      </c>
      <c r="N38" s="3"/>
      <c r="O38" s="3"/>
    </row>
    <row r="39" spans="1:15" s="1" customFormat="1" ht="51" x14ac:dyDescent="0.2">
      <c r="A39" s="20" t="s">
        <v>132</v>
      </c>
      <c r="B39" s="66">
        <v>29903</v>
      </c>
      <c r="C39" s="46" t="s">
        <v>197</v>
      </c>
      <c r="D39" s="102" t="s">
        <v>198</v>
      </c>
      <c r="E39" s="46" t="s">
        <v>372</v>
      </c>
      <c r="F39" s="46">
        <v>90030653</v>
      </c>
      <c r="G39" s="117" t="s">
        <v>199</v>
      </c>
      <c r="H39" s="47" t="s">
        <v>135</v>
      </c>
      <c r="I39" s="48">
        <v>1250</v>
      </c>
      <c r="J39" s="49">
        <v>300</v>
      </c>
      <c r="K39" s="50">
        <f t="shared" si="0"/>
        <v>375000</v>
      </c>
      <c r="L39" s="84" t="str">
        <f t="shared" si="1"/>
        <v>I y II Semestre 2016</v>
      </c>
      <c r="M39" s="84" t="s">
        <v>13</v>
      </c>
      <c r="N39" s="3"/>
      <c r="O39" s="3"/>
    </row>
    <row r="40" spans="1:15" s="1" customFormat="1" ht="38.25" x14ac:dyDescent="0.2">
      <c r="A40" s="118" t="s">
        <v>132</v>
      </c>
      <c r="B40" s="52">
        <v>29903</v>
      </c>
      <c r="C40" s="46" t="s">
        <v>34</v>
      </c>
      <c r="D40" s="102" t="s">
        <v>137</v>
      </c>
      <c r="E40" s="46" t="s">
        <v>373</v>
      </c>
      <c r="F40" s="46">
        <v>92030151</v>
      </c>
      <c r="G40" s="53" t="s">
        <v>200</v>
      </c>
      <c r="H40" s="47" t="s">
        <v>135</v>
      </c>
      <c r="I40" s="52">
        <v>200</v>
      </c>
      <c r="J40" s="54">
        <v>516.13</v>
      </c>
      <c r="K40" s="50">
        <f t="shared" si="0"/>
        <v>103226</v>
      </c>
      <c r="L40" s="84" t="str">
        <f t="shared" si="1"/>
        <v>I y II Semestre 2016</v>
      </c>
      <c r="M40" s="84" t="s">
        <v>13</v>
      </c>
      <c r="N40" s="3"/>
      <c r="O40" s="3" t="s">
        <v>374</v>
      </c>
    </row>
    <row r="41" spans="1:15" s="1" customFormat="1" ht="38.25" x14ac:dyDescent="0.2">
      <c r="A41" s="118" t="s">
        <v>132</v>
      </c>
      <c r="B41" s="52">
        <v>29903</v>
      </c>
      <c r="C41" s="46" t="s">
        <v>201</v>
      </c>
      <c r="D41" s="65" t="s">
        <v>36</v>
      </c>
      <c r="E41" s="46" t="s">
        <v>375</v>
      </c>
      <c r="F41" s="46" t="s">
        <v>376</v>
      </c>
      <c r="G41" s="53" t="s">
        <v>202</v>
      </c>
      <c r="H41" s="47" t="s">
        <v>135</v>
      </c>
      <c r="I41" s="52">
        <v>15</v>
      </c>
      <c r="J41" s="54">
        <v>1120</v>
      </c>
      <c r="K41" s="50">
        <f t="shared" si="0"/>
        <v>16800</v>
      </c>
      <c r="L41" s="84" t="str">
        <f t="shared" si="1"/>
        <v>I y II Semestre 2016</v>
      </c>
      <c r="M41" s="84" t="s">
        <v>13</v>
      </c>
      <c r="N41" s="3"/>
      <c r="O41" s="3"/>
    </row>
    <row r="42" spans="1:15" s="1" customFormat="1" ht="63.75" x14ac:dyDescent="0.2">
      <c r="A42" s="20" t="s">
        <v>132</v>
      </c>
      <c r="B42" s="52">
        <v>29903</v>
      </c>
      <c r="C42" s="46" t="s">
        <v>203</v>
      </c>
      <c r="D42" s="103">
        <v>250082</v>
      </c>
      <c r="E42" s="52">
        <v>24121502</v>
      </c>
      <c r="F42" s="52">
        <v>92014622</v>
      </c>
      <c r="G42" s="53" t="s">
        <v>204</v>
      </c>
      <c r="H42" s="57" t="s">
        <v>135</v>
      </c>
      <c r="I42" s="52">
        <v>25</v>
      </c>
      <c r="J42" s="54">
        <v>1721.2639999999999</v>
      </c>
      <c r="K42" s="50">
        <f t="shared" si="0"/>
        <v>43031.6</v>
      </c>
      <c r="L42" s="84" t="str">
        <f t="shared" si="1"/>
        <v>I y II Semestre 2016</v>
      </c>
      <c r="M42" s="84" t="s">
        <v>13</v>
      </c>
      <c r="N42" s="3"/>
      <c r="O42" s="3"/>
    </row>
    <row r="43" spans="1:15" s="1" customFormat="1" ht="89.25" x14ac:dyDescent="0.2">
      <c r="A43" s="20" t="s">
        <v>132</v>
      </c>
      <c r="B43" s="52">
        <v>29903</v>
      </c>
      <c r="C43" s="46" t="s">
        <v>32</v>
      </c>
      <c r="D43" s="102" t="s">
        <v>57</v>
      </c>
      <c r="E43" s="46" t="s">
        <v>377</v>
      </c>
      <c r="F43" s="46">
        <v>92035693</v>
      </c>
      <c r="G43" s="53" t="s">
        <v>205</v>
      </c>
      <c r="H43" s="47" t="s">
        <v>135</v>
      </c>
      <c r="I43" s="52">
        <v>43</v>
      </c>
      <c r="J43" s="54">
        <v>106</v>
      </c>
      <c r="K43" s="50">
        <f t="shared" si="0"/>
        <v>4558</v>
      </c>
      <c r="L43" s="84" t="str">
        <f t="shared" si="1"/>
        <v>I y II Semestre 2016</v>
      </c>
      <c r="M43" s="84" t="s">
        <v>13</v>
      </c>
      <c r="N43" s="3"/>
      <c r="O43" s="3"/>
    </row>
    <row r="44" spans="1:15" s="1" customFormat="1" ht="38.25" x14ac:dyDescent="0.2">
      <c r="A44" s="20" t="s">
        <v>132</v>
      </c>
      <c r="B44" s="52">
        <v>29903</v>
      </c>
      <c r="C44" s="46" t="s">
        <v>23</v>
      </c>
      <c r="D44" s="102" t="s">
        <v>206</v>
      </c>
      <c r="E44" s="46">
        <v>14111506</v>
      </c>
      <c r="F44" s="46">
        <v>92013914</v>
      </c>
      <c r="G44" s="53" t="s">
        <v>207</v>
      </c>
      <c r="H44" s="47" t="s">
        <v>135</v>
      </c>
      <c r="I44" s="52">
        <v>10</v>
      </c>
      <c r="J44" s="54">
        <v>2334</v>
      </c>
      <c r="K44" s="50">
        <f t="shared" si="0"/>
        <v>23340</v>
      </c>
      <c r="L44" s="84" t="str">
        <f t="shared" si="1"/>
        <v>I y II Semestre 2016</v>
      </c>
      <c r="M44" s="84" t="s">
        <v>13</v>
      </c>
      <c r="N44" s="3"/>
      <c r="O44" s="3"/>
    </row>
    <row r="45" spans="1:15" s="1" customFormat="1" ht="51.75" thickBot="1" x14ac:dyDescent="0.25">
      <c r="A45" s="20" t="s">
        <v>132</v>
      </c>
      <c r="B45" s="67">
        <v>29903</v>
      </c>
      <c r="C45" s="46" t="s">
        <v>16</v>
      </c>
      <c r="D45" s="102" t="s">
        <v>208</v>
      </c>
      <c r="E45" s="46">
        <v>14111610</v>
      </c>
      <c r="F45" s="46">
        <v>92072378</v>
      </c>
      <c r="G45" s="68" t="s">
        <v>209</v>
      </c>
      <c r="H45" s="57" t="s">
        <v>135</v>
      </c>
      <c r="I45" s="67">
        <v>20</v>
      </c>
      <c r="J45" s="69">
        <v>485.75</v>
      </c>
      <c r="K45" s="50">
        <f t="shared" si="0"/>
        <v>9715</v>
      </c>
      <c r="L45" s="84" t="str">
        <f t="shared" si="1"/>
        <v>I y II Semestre 2016</v>
      </c>
      <c r="M45" s="84" t="s">
        <v>13</v>
      </c>
      <c r="N45" s="3"/>
      <c r="O45" s="3"/>
    </row>
    <row r="46" spans="1:15" s="1" customFormat="1" ht="76.5" x14ac:dyDescent="0.2">
      <c r="A46" s="20" t="s">
        <v>132</v>
      </c>
      <c r="B46" s="66">
        <v>29904</v>
      </c>
      <c r="C46" s="46" t="s">
        <v>21</v>
      </c>
      <c r="D46" s="102" t="s">
        <v>19</v>
      </c>
      <c r="E46" s="46">
        <v>92080317</v>
      </c>
      <c r="F46" s="46">
        <v>52121508</v>
      </c>
      <c r="G46" s="117" t="s">
        <v>210</v>
      </c>
      <c r="H46" s="57" t="s">
        <v>135</v>
      </c>
      <c r="I46" s="48">
        <v>350</v>
      </c>
      <c r="J46" s="49">
        <v>10000</v>
      </c>
      <c r="K46" s="50">
        <f t="shared" si="0"/>
        <v>3500000</v>
      </c>
      <c r="L46" s="84" t="str">
        <f t="shared" si="1"/>
        <v>I y II Semestre 2016</v>
      </c>
      <c r="M46" s="84" t="s">
        <v>13</v>
      </c>
      <c r="N46" s="3"/>
      <c r="O46" s="3"/>
    </row>
    <row r="47" spans="1:15" s="1" customFormat="1" ht="89.25" x14ac:dyDescent="0.2">
      <c r="A47" s="20" t="s">
        <v>132</v>
      </c>
      <c r="B47" s="66">
        <v>29904</v>
      </c>
      <c r="C47" s="46" t="s">
        <v>211</v>
      </c>
      <c r="D47" s="102" t="s">
        <v>31</v>
      </c>
      <c r="E47" s="46">
        <v>92080661</v>
      </c>
      <c r="F47" s="46">
        <v>53103099</v>
      </c>
      <c r="G47" s="117" t="s">
        <v>212</v>
      </c>
      <c r="H47" s="57" t="s">
        <v>135</v>
      </c>
      <c r="I47" s="48">
        <v>60</v>
      </c>
      <c r="J47" s="49">
        <v>3000</v>
      </c>
      <c r="K47" s="50">
        <f t="shared" si="0"/>
        <v>180000</v>
      </c>
      <c r="L47" s="84" t="str">
        <f t="shared" si="1"/>
        <v>I y II Semestre 2016</v>
      </c>
      <c r="M47" s="84" t="s">
        <v>13</v>
      </c>
      <c r="N47" s="3"/>
      <c r="O47" s="3"/>
    </row>
    <row r="48" spans="1:15" s="1" customFormat="1" ht="38.25" x14ac:dyDescent="0.2">
      <c r="A48" s="20" t="s">
        <v>132</v>
      </c>
      <c r="B48" s="66">
        <v>29904</v>
      </c>
      <c r="C48" s="46" t="s">
        <v>34</v>
      </c>
      <c r="D48" s="102" t="s">
        <v>22</v>
      </c>
      <c r="E48" s="46">
        <v>92080318</v>
      </c>
      <c r="F48" s="46">
        <v>53102401</v>
      </c>
      <c r="G48" s="117" t="s">
        <v>213</v>
      </c>
      <c r="H48" s="57" t="s">
        <v>135</v>
      </c>
      <c r="I48" s="48">
        <v>100</v>
      </c>
      <c r="J48" s="49">
        <v>500</v>
      </c>
      <c r="K48" s="50">
        <f t="shared" si="0"/>
        <v>50000</v>
      </c>
      <c r="L48" s="84" t="str">
        <f t="shared" si="1"/>
        <v>I y II Semestre 2016</v>
      </c>
      <c r="M48" s="84" t="s">
        <v>13</v>
      </c>
      <c r="N48" s="3"/>
      <c r="O48" s="3"/>
    </row>
    <row r="49" spans="1:15" s="1" customFormat="1" ht="51" x14ac:dyDescent="0.2">
      <c r="A49" s="20" t="s">
        <v>132</v>
      </c>
      <c r="B49" s="66">
        <v>29904</v>
      </c>
      <c r="C49" s="46" t="s">
        <v>34</v>
      </c>
      <c r="D49" s="102" t="s">
        <v>39</v>
      </c>
      <c r="E49" s="46">
        <v>92080318</v>
      </c>
      <c r="F49" s="46">
        <v>53102401</v>
      </c>
      <c r="G49" s="117" t="s">
        <v>214</v>
      </c>
      <c r="H49" s="57" t="s">
        <v>135</v>
      </c>
      <c r="I49" s="48">
        <v>200</v>
      </c>
      <c r="J49" s="49">
        <v>500</v>
      </c>
      <c r="K49" s="50">
        <f t="shared" si="0"/>
        <v>100000</v>
      </c>
      <c r="L49" s="84" t="str">
        <f t="shared" si="1"/>
        <v>I y II Semestre 2016</v>
      </c>
      <c r="M49" s="84" t="s">
        <v>13</v>
      </c>
      <c r="N49" s="3"/>
      <c r="O49" s="3"/>
    </row>
    <row r="50" spans="1:15" s="1" customFormat="1" ht="76.5" x14ac:dyDescent="0.2">
      <c r="A50" s="20" t="s">
        <v>132</v>
      </c>
      <c r="B50" s="66">
        <v>29904</v>
      </c>
      <c r="C50" s="46" t="s">
        <v>215</v>
      </c>
      <c r="D50" s="102" t="s">
        <v>216</v>
      </c>
      <c r="E50" s="46">
        <v>92080659</v>
      </c>
      <c r="F50" s="46">
        <v>53103096</v>
      </c>
      <c r="G50" s="117" t="s">
        <v>217</v>
      </c>
      <c r="H50" s="57" t="s">
        <v>135</v>
      </c>
      <c r="I50" s="48">
        <v>300</v>
      </c>
      <c r="J50" s="49">
        <v>3000</v>
      </c>
      <c r="K50" s="50">
        <f t="shared" si="0"/>
        <v>900000</v>
      </c>
      <c r="L50" s="84" t="str">
        <f t="shared" si="1"/>
        <v>I y II Semestre 2016</v>
      </c>
      <c r="M50" s="84" t="s">
        <v>13</v>
      </c>
      <c r="N50" s="3"/>
      <c r="O50" s="3"/>
    </row>
    <row r="51" spans="1:15" s="1" customFormat="1" ht="89.25" x14ac:dyDescent="0.2">
      <c r="A51" s="20" t="s">
        <v>132</v>
      </c>
      <c r="B51" s="66">
        <v>29904</v>
      </c>
      <c r="C51" s="17" t="s">
        <v>218</v>
      </c>
      <c r="D51" s="104" t="s">
        <v>22</v>
      </c>
      <c r="E51" s="17">
        <v>92026542</v>
      </c>
      <c r="F51" s="17">
        <v>53101502</v>
      </c>
      <c r="G51" s="117" t="s">
        <v>219</v>
      </c>
      <c r="H51" s="47" t="s">
        <v>135</v>
      </c>
      <c r="I51" s="48">
        <v>60</v>
      </c>
      <c r="J51" s="49">
        <v>10000</v>
      </c>
      <c r="K51" s="50">
        <f t="shared" si="0"/>
        <v>600000</v>
      </c>
      <c r="L51" s="84" t="str">
        <f t="shared" si="1"/>
        <v>I y II Semestre 2016</v>
      </c>
      <c r="M51" s="84" t="s">
        <v>13</v>
      </c>
      <c r="N51" s="3"/>
      <c r="O51" s="3"/>
    </row>
    <row r="52" spans="1:15" s="1" customFormat="1" ht="114.75" x14ac:dyDescent="0.2">
      <c r="A52" s="20" t="s">
        <v>132</v>
      </c>
      <c r="B52" s="66">
        <v>29904</v>
      </c>
      <c r="C52" s="46" t="s">
        <v>218</v>
      </c>
      <c r="D52" s="102" t="s">
        <v>22</v>
      </c>
      <c r="E52" s="46">
        <v>92080660</v>
      </c>
      <c r="F52" s="46">
        <v>53101504</v>
      </c>
      <c r="G52" s="117" t="s">
        <v>220</v>
      </c>
      <c r="H52" s="57" t="s">
        <v>135</v>
      </c>
      <c r="I52" s="48">
        <v>30</v>
      </c>
      <c r="J52" s="49">
        <v>10000</v>
      </c>
      <c r="K52" s="50">
        <f t="shared" si="0"/>
        <v>300000</v>
      </c>
      <c r="L52" s="84" t="str">
        <f t="shared" si="1"/>
        <v>I y II Semestre 2016</v>
      </c>
      <c r="M52" s="84" t="s">
        <v>13</v>
      </c>
      <c r="N52" s="3"/>
      <c r="O52" s="3"/>
    </row>
    <row r="53" spans="1:15" s="1" customFormat="1" ht="76.5" x14ac:dyDescent="0.2">
      <c r="A53" s="20" t="s">
        <v>132</v>
      </c>
      <c r="B53" s="66">
        <v>29904</v>
      </c>
      <c r="C53" s="46" t="s">
        <v>38</v>
      </c>
      <c r="D53" s="102" t="s">
        <v>143</v>
      </c>
      <c r="E53" s="46" t="s">
        <v>378</v>
      </c>
      <c r="F53" s="46" t="s">
        <v>379</v>
      </c>
      <c r="G53" s="117" t="s">
        <v>221</v>
      </c>
      <c r="H53" s="57" t="s">
        <v>222</v>
      </c>
      <c r="I53" s="48">
        <v>300</v>
      </c>
      <c r="J53" s="49">
        <v>25000</v>
      </c>
      <c r="K53" s="50">
        <f t="shared" si="0"/>
        <v>7500000</v>
      </c>
      <c r="L53" s="84" t="str">
        <f t="shared" si="1"/>
        <v>I y II Semestre 2016</v>
      </c>
      <c r="M53" s="84" t="s">
        <v>13</v>
      </c>
      <c r="N53" s="3"/>
      <c r="O53" s="3"/>
    </row>
    <row r="54" spans="1:15" s="1" customFormat="1" ht="63.75" x14ac:dyDescent="0.2">
      <c r="A54" s="20" t="s">
        <v>132</v>
      </c>
      <c r="B54" s="66">
        <v>29904</v>
      </c>
      <c r="C54" s="46" t="s">
        <v>38</v>
      </c>
      <c r="D54" s="102" t="s">
        <v>223</v>
      </c>
      <c r="E54" s="46">
        <v>92080657</v>
      </c>
      <c r="F54" s="46">
        <v>53111801</v>
      </c>
      <c r="G54" s="117" t="s">
        <v>224</v>
      </c>
      <c r="H54" s="57" t="s">
        <v>222</v>
      </c>
      <c r="I54" s="48">
        <v>125</v>
      </c>
      <c r="J54" s="49">
        <v>5000</v>
      </c>
      <c r="K54" s="50">
        <f t="shared" si="0"/>
        <v>625000</v>
      </c>
      <c r="L54" s="84" t="str">
        <f t="shared" si="1"/>
        <v>I y II Semestre 2016</v>
      </c>
      <c r="M54" s="84" t="s">
        <v>13</v>
      </c>
      <c r="N54" s="3"/>
      <c r="O54" s="3"/>
    </row>
    <row r="55" spans="1:15" s="1" customFormat="1" ht="51" x14ac:dyDescent="0.2">
      <c r="A55" s="20" t="s">
        <v>132</v>
      </c>
      <c r="B55" s="66">
        <v>29904</v>
      </c>
      <c r="C55" s="46" t="s">
        <v>225</v>
      </c>
      <c r="D55" s="102" t="s">
        <v>19</v>
      </c>
      <c r="E55" s="46">
        <v>92080324</v>
      </c>
      <c r="F55" s="46">
        <v>52121509</v>
      </c>
      <c r="G55" s="117" t="s">
        <v>226</v>
      </c>
      <c r="H55" s="57" t="s">
        <v>135</v>
      </c>
      <c r="I55" s="48">
        <v>125</v>
      </c>
      <c r="J55" s="49">
        <v>2000</v>
      </c>
      <c r="K55" s="50">
        <f t="shared" si="0"/>
        <v>250000</v>
      </c>
      <c r="L55" s="84" t="str">
        <f t="shared" si="1"/>
        <v>I y II Semestre 2016</v>
      </c>
      <c r="M55" s="84" t="s">
        <v>13</v>
      </c>
      <c r="N55" s="3"/>
      <c r="O55" s="3"/>
    </row>
    <row r="56" spans="1:15" s="1" customFormat="1" ht="63.75" x14ac:dyDescent="0.2">
      <c r="A56" s="20" t="s">
        <v>132</v>
      </c>
      <c r="B56" s="66">
        <v>29904</v>
      </c>
      <c r="C56" s="46" t="s">
        <v>225</v>
      </c>
      <c r="D56" s="102" t="s">
        <v>17</v>
      </c>
      <c r="E56" s="46">
        <v>92080325</v>
      </c>
      <c r="F56" s="46">
        <v>52121509</v>
      </c>
      <c r="G56" s="117" t="s">
        <v>227</v>
      </c>
      <c r="H56" s="47" t="s">
        <v>135</v>
      </c>
      <c r="I56" s="48">
        <v>10</v>
      </c>
      <c r="J56" s="49">
        <v>3500</v>
      </c>
      <c r="K56" s="50">
        <f t="shared" si="0"/>
        <v>35000</v>
      </c>
      <c r="L56" s="84" t="str">
        <f t="shared" si="1"/>
        <v>I y II Semestre 2016</v>
      </c>
      <c r="M56" s="84" t="s">
        <v>13</v>
      </c>
      <c r="N56" s="3"/>
      <c r="O56" s="3"/>
    </row>
    <row r="57" spans="1:15" s="1" customFormat="1" ht="76.5" x14ac:dyDescent="0.2">
      <c r="A57" s="20" t="s">
        <v>132</v>
      </c>
      <c r="B57" s="66">
        <v>29904</v>
      </c>
      <c r="C57" s="46" t="s">
        <v>228</v>
      </c>
      <c r="D57" s="102" t="s">
        <v>22</v>
      </c>
      <c r="E57" s="46">
        <v>92080667</v>
      </c>
      <c r="F57" s="46">
        <v>53102304</v>
      </c>
      <c r="G57" s="117" t="s">
        <v>229</v>
      </c>
      <c r="H57" s="47" t="s">
        <v>135</v>
      </c>
      <c r="I57" s="48">
        <v>100</v>
      </c>
      <c r="J57" s="49">
        <v>2500</v>
      </c>
      <c r="K57" s="50">
        <f t="shared" si="0"/>
        <v>250000</v>
      </c>
      <c r="L57" s="84" t="str">
        <f t="shared" si="1"/>
        <v>I y II Semestre 2016</v>
      </c>
      <c r="M57" s="84" t="s">
        <v>13</v>
      </c>
      <c r="N57" s="3"/>
      <c r="O57" s="3"/>
    </row>
    <row r="58" spans="1:15" s="1" customFormat="1" ht="76.5" x14ac:dyDescent="0.2">
      <c r="A58" s="20" t="s">
        <v>132</v>
      </c>
      <c r="B58" s="66">
        <v>29904</v>
      </c>
      <c r="C58" s="46" t="s">
        <v>228</v>
      </c>
      <c r="D58" s="102" t="s">
        <v>17</v>
      </c>
      <c r="E58" s="46">
        <v>92080669</v>
      </c>
      <c r="F58" s="46">
        <v>53102303</v>
      </c>
      <c r="G58" s="117" t="s">
        <v>230</v>
      </c>
      <c r="H58" s="56" t="s">
        <v>135</v>
      </c>
      <c r="I58" s="48">
        <v>35</v>
      </c>
      <c r="J58" s="49">
        <v>3000</v>
      </c>
      <c r="K58" s="50">
        <f t="shared" si="0"/>
        <v>105000</v>
      </c>
      <c r="L58" s="84" t="str">
        <f t="shared" si="1"/>
        <v>I y II Semestre 2016</v>
      </c>
      <c r="M58" s="84" t="s">
        <v>13</v>
      </c>
      <c r="N58" s="3"/>
      <c r="O58" s="3"/>
    </row>
    <row r="59" spans="1:15" s="1" customFormat="1" ht="76.5" x14ac:dyDescent="0.2">
      <c r="A59" s="20" t="s">
        <v>132</v>
      </c>
      <c r="B59" s="66">
        <v>29904</v>
      </c>
      <c r="C59" s="46" t="s">
        <v>228</v>
      </c>
      <c r="D59" s="102" t="s">
        <v>17</v>
      </c>
      <c r="E59" s="46">
        <v>92080672</v>
      </c>
      <c r="F59" s="46">
        <v>53102303</v>
      </c>
      <c r="G59" s="117" t="s">
        <v>231</v>
      </c>
      <c r="H59" s="56" t="s">
        <v>135</v>
      </c>
      <c r="I59" s="48">
        <v>20</v>
      </c>
      <c r="J59" s="49">
        <v>1500</v>
      </c>
      <c r="K59" s="50">
        <f t="shared" si="0"/>
        <v>30000</v>
      </c>
      <c r="L59" s="84" t="str">
        <f t="shared" si="1"/>
        <v>I y II Semestre 2016</v>
      </c>
      <c r="M59" s="84" t="s">
        <v>13</v>
      </c>
      <c r="N59" s="3"/>
      <c r="O59" s="3"/>
    </row>
    <row r="60" spans="1:15" s="1" customFormat="1" ht="76.5" x14ac:dyDescent="0.2">
      <c r="A60" s="20" t="s">
        <v>132</v>
      </c>
      <c r="B60" s="66">
        <v>29904</v>
      </c>
      <c r="C60" s="46" t="s">
        <v>228</v>
      </c>
      <c r="D60" s="102" t="s">
        <v>17</v>
      </c>
      <c r="E60" s="46">
        <v>92080671</v>
      </c>
      <c r="F60" s="46">
        <v>53102303</v>
      </c>
      <c r="G60" s="117" t="s">
        <v>232</v>
      </c>
      <c r="H60" s="56" t="s">
        <v>135</v>
      </c>
      <c r="I60" s="48">
        <v>45</v>
      </c>
      <c r="J60" s="49">
        <v>1500</v>
      </c>
      <c r="K60" s="50">
        <f t="shared" si="0"/>
        <v>67500</v>
      </c>
      <c r="L60" s="84" t="str">
        <f t="shared" si="1"/>
        <v>I y II Semestre 2016</v>
      </c>
      <c r="M60" s="84" t="s">
        <v>13</v>
      </c>
      <c r="N60" s="3"/>
      <c r="O60" s="3"/>
    </row>
    <row r="61" spans="1:15" s="1" customFormat="1" ht="76.5" x14ac:dyDescent="0.2">
      <c r="A61" s="20" t="s">
        <v>132</v>
      </c>
      <c r="B61" s="66">
        <v>29904</v>
      </c>
      <c r="C61" s="46" t="s">
        <v>228</v>
      </c>
      <c r="D61" s="102" t="s">
        <v>233</v>
      </c>
      <c r="E61" s="47">
        <v>92081039</v>
      </c>
      <c r="F61" s="47">
        <v>53102302</v>
      </c>
      <c r="G61" s="117" t="s">
        <v>234</v>
      </c>
      <c r="H61" s="56" t="s">
        <v>135</v>
      </c>
      <c r="I61" s="48">
        <v>300</v>
      </c>
      <c r="J61" s="49">
        <v>2000</v>
      </c>
      <c r="K61" s="50">
        <f t="shared" si="0"/>
        <v>600000</v>
      </c>
      <c r="L61" s="84" t="str">
        <f t="shared" si="1"/>
        <v>I y II Semestre 2016</v>
      </c>
      <c r="M61" s="84" t="s">
        <v>13</v>
      </c>
      <c r="N61" s="3"/>
      <c r="O61" s="3"/>
    </row>
    <row r="62" spans="1:15" s="1" customFormat="1" ht="89.25" x14ac:dyDescent="0.2">
      <c r="A62" s="20" t="s">
        <v>132</v>
      </c>
      <c r="B62" s="66">
        <v>29904</v>
      </c>
      <c r="C62" s="46" t="s">
        <v>16</v>
      </c>
      <c r="D62" s="102" t="s">
        <v>235</v>
      </c>
      <c r="E62" s="47">
        <v>92080670</v>
      </c>
      <c r="F62" s="47">
        <v>53102902</v>
      </c>
      <c r="G62" s="117" t="s">
        <v>236</v>
      </c>
      <c r="H62" s="57" t="s">
        <v>135</v>
      </c>
      <c r="I62" s="48">
        <v>300</v>
      </c>
      <c r="J62" s="49">
        <v>3500</v>
      </c>
      <c r="K62" s="50">
        <f t="shared" si="0"/>
        <v>1050000</v>
      </c>
      <c r="L62" s="84" t="str">
        <f t="shared" si="1"/>
        <v>I y II Semestre 2016</v>
      </c>
      <c r="M62" s="84" t="s">
        <v>13</v>
      </c>
      <c r="N62" s="3"/>
      <c r="O62" s="3"/>
    </row>
    <row r="63" spans="1:15" s="1" customFormat="1" ht="38.25" x14ac:dyDescent="0.2">
      <c r="A63" s="20" t="s">
        <v>132</v>
      </c>
      <c r="B63" s="52">
        <v>29904</v>
      </c>
      <c r="C63" s="46" t="s">
        <v>16</v>
      </c>
      <c r="D63" s="102" t="s">
        <v>19</v>
      </c>
      <c r="E63" s="46" t="s">
        <v>380</v>
      </c>
      <c r="F63" s="46">
        <v>92028811</v>
      </c>
      <c r="G63" s="53" t="s">
        <v>237</v>
      </c>
      <c r="H63" s="47" t="s">
        <v>135</v>
      </c>
      <c r="I63" s="52">
        <v>19</v>
      </c>
      <c r="J63" s="54">
        <v>5662</v>
      </c>
      <c r="K63" s="50">
        <f t="shared" si="0"/>
        <v>107578</v>
      </c>
      <c r="L63" s="84" t="str">
        <f t="shared" si="1"/>
        <v>I y II Semestre 2016</v>
      </c>
      <c r="M63" s="84" t="s">
        <v>13</v>
      </c>
      <c r="N63" s="3"/>
      <c r="O63" s="3"/>
    </row>
    <row r="64" spans="1:15" s="30" customFormat="1" ht="93.75" customHeight="1" x14ac:dyDescent="0.2">
      <c r="A64" s="118" t="s">
        <v>132</v>
      </c>
      <c r="B64" s="66">
        <v>29905</v>
      </c>
      <c r="C64" s="46" t="s">
        <v>32</v>
      </c>
      <c r="D64" s="107">
        <v>240</v>
      </c>
      <c r="E64" s="108" t="s">
        <v>374</v>
      </c>
      <c r="F64" s="108">
        <v>92016253</v>
      </c>
      <c r="G64" s="117" t="s">
        <v>238</v>
      </c>
      <c r="H64" s="47" t="s">
        <v>135</v>
      </c>
      <c r="I64" s="48">
        <v>1000</v>
      </c>
      <c r="J64" s="49">
        <v>400</v>
      </c>
      <c r="K64" s="50">
        <f t="shared" si="0"/>
        <v>400000</v>
      </c>
      <c r="L64" s="84" t="str">
        <f t="shared" si="1"/>
        <v>I y II Semestre 2016</v>
      </c>
      <c r="M64" s="84" t="s">
        <v>13</v>
      </c>
      <c r="N64" s="121"/>
      <c r="O64" s="121"/>
    </row>
    <row r="65" spans="1:15" s="30" customFormat="1" ht="51" x14ac:dyDescent="0.2">
      <c r="A65" s="118" t="s">
        <v>132</v>
      </c>
      <c r="B65" s="66">
        <v>29999</v>
      </c>
      <c r="C65" s="46" t="s">
        <v>16</v>
      </c>
      <c r="D65" s="109">
        <v>90301</v>
      </c>
      <c r="E65" s="110" t="s">
        <v>381</v>
      </c>
      <c r="F65" s="110">
        <v>92096397</v>
      </c>
      <c r="G65" s="117" t="s">
        <v>239</v>
      </c>
      <c r="H65" s="47" t="s">
        <v>135</v>
      </c>
      <c r="I65" s="48">
        <v>300</v>
      </c>
      <c r="J65" s="49">
        <v>900</v>
      </c>
      <c r="K65" s="50">
        <f t="shared" si="0"/>
        <v>270000</v>
      </c>
      <c r="L65" s="84" t="str">
        <f t="shared" si="1"/>
        <v>I y II Semestre 2016</v>
      </c>
      <c r="M65" s="84" t="s">
        <v>13</v>
      </c>
      <c r="N65" s="121"/>
      <c r="O65" s="121"/>
    </row>
    <row r="66" spans="1:15" s="30" customFormat="1" ht="51" x14ac:dyDescent="0.2">
      <c r="A66" s="118" t="s">
        <v>132</v>
      </c>
      <c r="B66" s="66">
        <v>29999</v>
      </c>
      <c r="C66" s="46" t="s">
        <v>16</v>
      </c>
      <c r="D66" s="109">
        <v>90301</v>
      </c>
      <c r="E66" s="110">
        <v>53131606</v>
      </c>
      <c r="F66" s="110">
        <v>92096396</v>
      </c>
      <c r="G66" s="117" t="s">
        <v>240</v>
      </c>
      <c r="H66" s="47" t="s">
        <v>135</v>
      </c>
      <c r="I66" s="48">
        <v>250</v>
      </c>
      <c r="J66" s="49">
        <v>900</v>
      </c>
      <c r="K66" s="50">
        <f t="shared" si="0"/>
        <v>225000</v>
      </c>
      <c r="L66" s="84" t="str">
        <f t="shared" si="1"/>
        <v>I y II Semestre 2016</v>
      </c>
      <c r="M66" s="84" t="s">
        <v>13</v>
      </c>
      <c r="N66" s="121"/>
      <c r="O66" s="121"/>
    </row>
    <row r="67" spans="1:15" s="30" customFormat="1" ht="38.25" x14ac:dyDescent="0.2">
      <c r="A67" s="118" t="s">
        <v>132</v>
      </c>
      <c r="B67" s="66">
        <v>29999</v>
      </c>
      <c r="C67" s="46" t="s">
        <v>16</v>
      </c>
      <c r="D67" s="111">
        <v>90302</v>
      </c>
      <c r="E67" s="112" t="s">
        <v>382</v>
      </c>
      <c r="F67" s="112">
        <v>92096395</v>
      </c>
      <c r="G67" s="117" t="s">
        <v>241</v>
      </c>
      <c r="H67" s="47" t="s">
        <v>135</v>
      </c>
      <c r="I67" s="48">
        <v>1200</v>
      </c>
      <c r="J67" s="49">
        <v>500</v>
      </c>
      <c r="K67" s="50">
        <f t="shared" si="0"/>
        <v>600000</v>
      </c>
      <c r="L67" s="84" t="str">
        <f t="shared" si="1"/>
        <v>I y II Semestre 2016</v>
      </c>
      <c r="M67" s="84" t="s">
        <v>13</v>
      </c>
      <c r="N67" s="121"/>
      <c r="O67" s="121"/>
    </row>
    <row r="68" spans="1:15" s="1" customFormat="1" ht="38.25" x14ac:dyDescent="0.2">
      <c r="A68" s="118" t="s">
        <v>132</v>
      </c>
      <c r="B68" s="52">
        <v>29999</v>
      </c>
      <c r="C68" s="46" t="s">
        <v>181</v>
      </c>
      <c r="D68" s="102" t="s">
        <v>36</v>
      </c>
      <c r="E68" s="46" t="s">
        <v>383</v>
      </c>
      <c r="F68" s="46">
        <v>92037290</v>
      </c>
      <c r="G68" s="53" t="s">
        <v>384</v>
      </c>
      <c r="H68" s="47" t="s">
        <v>135</v>
      </c>
      <c r="I68" s="52">
        <v>21</v>
      </c>
      <c r="J68" s="54">
        <v>15000</v>
      </c>
      <c r="K68" s="50">
        <f t="shared" ref="K68:K79" si="2">+J68*I68</f>
        <v>315000</v>
      </c>
      <c r="L68" s="84" t="str">
        <f t="shared" si="1"/>
        <v>I y II Semestre 2016</v>
      </c>
      <c r="M68" s="84" t="s">
        <v>13</v>
      </c>
      <c r="N68" s="3"/>
      <c r="O68" s="3"/>
    </row>
    <row r="69" spans="1:15" s="1" customFormat="1" ht="38.25" x14ac:dyDescent="0.2">
      <c r="A69" s="118" t="s">
        <v>132</v>
      </c>
      <c r="B69" s="52">
        <v>29999</v>
      </c>
      <c r="C69" s="46" t="s">
        <v>181</v>
      </c>
      <c r="D69" s="102" t="s">
        <v>27</v>
      </c>
      <c r="E69" s="46">
        <v>48181507</v>
      </c>
      <c r="F69" s="46">
        <v>92061015</v>
      </c>
      <c r="G69" s="53" t="s">
        <v>242</v>
      </c>
      <c r="H69" s="47" t="s">
        <v>135</v>
      </c>
      <c r="I69" s="52">
        <v>2</v>
      </c>
      <c r="J69" s="54">
        <v>200000</v>
      </c>
      <c r="K69" s="50">
        <f t="shared" si="2"/>
        <v>400000</v>
      </c>
      <c r="L69" s="84" t="str">
        <f t="shared" ref="L69:L132" si="3">+L68</f>
        <v>I y II Semestre 2016</v>
      </c>
      <c r="M69" s="84" t="s">
        <v>13</v>
      </c>
      <c r="N69" s="3"/>
      <c r="O69" s="3"/>
    </row>
    <row r="70" spans="1:15" s="1" customFormat="1" ht="38.25" x14ac:dyDescent="0.2">
      <c r="A70" s="118" t="s">
        <v>132</v>
      </c>
      <c r="B70" s="52">
        <v>29999</v>
      </c>
      <c r="C70" s="46" t="s">
        <v>181</v>
      </c>
      <c r="D70" s="102" t="s">
        <v>36</v>
      </c>
      <c r="E70" s="46" t="s">
        <v>385</v>
      </c>
      <c r="F70" s="46" t="s">
        <v>386</v>
      </c>
      <c r="G70" s="53" t="s">
        <v>243</v>
      </c>
      <c r="H70" s="47" t="s">
        <v>135</v>
      </c>
      <c r="I70" s="52">
        <v>1</v>
      </c>
      <c r="J70" s="54">
        <v>250000</v>
      </c>
      <c r="K70" s="50">
        <f t="shared" si="2"/>
        <v>250000</v>
      </c>
      <c r="L70" s="84" t="str">
        <f t="shared" si="3"/>
        <v>I y II Semestre 2016</v>
      </c>
      <c r="M70" s="84" t="s">
        <v>13</v>
      </c>
      <c r="N70" s="3"/>
      <c r="O70" s="3"/>
    </row>
    <row r="71" spans="1:15" s="1" customFormat="1" ht="38.25" x14ac:dyDescent="0.2">
      <c r="A71" s="20" t="s">
        <v>132</v>
      </c>
      <c r="B71" s="52">
        <v>29999</v>
      </c>
      <c r="C71" s="46" t="s">
        <v>244</v>
      </c>
      <c r="D71" s="102" t="s">
        <v>59</v>
      </c>
      <c r="E71" s="46" t="s">
        <v>387</v>
      </c>
      <c r="F71" s="46">
        <v>92006733</v>
      </c>
      <c r="G71" s="53" t="s">
        <v>245</v>
      </c>
      <c r="H71" s="56" t="s">
        <v>135</v>
      </c>
      <c r="I71" s="52">
        <v>200</v>
      </c>
      <c r="J71" s="54">
        <v>8000</v>
      </c>
      <c r="K71" s="50">
        <f t="shared" si="2"/>
        <v>1600000</v>
      </c>
      <c r="L71" s="84" t="str">
        <f t="shared" si="3"/>
        <v>I y II Semestre 2016</v>
      </c>
      <c r="M71" s="84" t="s">
        <v>13</v>
      </c>
      <c r="N71" s="3"/>
      <c r="O71" s="3"/>
    </row>
    <row r="72" spans="1:15" s="1" customFormat="1" ht="38.25" x14ac:dyDescent="0.2">
      <c r="A72" s="20" t="s">
        <v>132</v>
      </c>
      <c r="B72" s="52">
        <v>29999</v>
      </c>
      <c r="C72" s="46" t="s">
        <v>244</v>
      </c>
      <c r="D72" s="102" t="s">
        <v>246</v>
      </c>
      <c r="E72" s="46" t="s">
        <v>388</v>
      </c>
      <c r="F72" s="46">
        <v>92021619</v>
      </c>
      <c r="G72" s="53" t="s">
        <v>247</v>
      </c>
      <c r="H72" s="56" t="s">
        <v>135</v>
      </c>
      <c r="I72" s="52">
        <v>15</v>
      </c>
      <c r="J72" s="54">
        <v>8000</v>
      </c>
      <c r="K72" s="50">
        <f t="shared" si="2"/>
        <v>120000</v>
      </c>
      <c r="L72" s="84" t="str">
        <f t="shared" si="3"/>
        <v>I y II Semestre 2016</v>
      </c>
      <c r="M72" s="84" t="s">
        <v>13</v>
      </c>
      <c r="N72" s="3"/>
      <c r="O72" s="3"/>
    </row>
    <row r="73" spans="1:15" s="1" customFormat="1" ht="38.25" x14ac:dyDescent="0.2">
      <c r="A73" s="118" t="s">
        <v>132</v>
      </c>
      <c r="B73" s="52">
        <v>29999</v>
      </c>
      <c r="C73" s="46" t="s">
        <v>244</v>
      </c>
      <c r="D73" s="102" t="s">
        <v>59</v>
      </c>
      <c r="E73" s="46" t="s">
        <v>389</v>
      </c>
      <c r="F73" s="46">
        <v>92061788</v>
      </c>
      <c r="G73" s="53" t="s">
        <v>248</v>
      </c>
      <c r="H73" s="47" t="s">
        <v>135</v>
      </c>
      <c r="I73" s="52">
        <v>15</v>
      </c>
      <c r="J73" s="54">
        <v>8000</v>
      </c>
      <c r="K73" s="50">
        <f t="shared" si="2"/>
        <v>120000</v>
      </c>
      <c r="L73" s="84" t="str">
        <f t="shared" si="3"/>
        <v>I y II Semestre 2016</v>
      </c>
      <c r="M73" s="84" t="s">
        <v>13</v>
      </c>
      <c r="N73" s="3"/>
      <c r="O73" s="3"/>
    </row>
    <row r="74" spans="1:15" s="1" customFormat="1" ht="114.75" x14ac:dyDescent="0.2">
      <c r="A74" s="118" t="s">
        <v>132</v>
      </c>
      <c r="B74" s="47">
        <v>29999</v>
      </c>
      <c r="C74" s="46" t="s">
        <v>37</v>
      </c>
      <c r="D74" s="102" t="s">
        <v>249</v>
      </c>
      <c r="E74" s="46" t="s">
        <v>385</v>
      </c>
      <c r="F74" s="46">
        <v>92061918</v>
      </c>
      <c r="G74" s="53" t="s">
        <v>250</v>
      </c>
      <c r="H74" s="53" t="s">
        <v>135</v>
      </c>
      <c r="I74" s="47">
        <v>1</v>
      </c>
      <c r="J74" s="58">
        <v>250000</v>
      </c>
      <c r="K74" s="58">
        <f t="shared" si="2"/>
        <v>250000</v>
      </c>
      <c r="L74" s="84" t="str">
        <f t="shared" si="3"/>
        <v>I y II Semestre 2016</v>
      </c>
      <c r="M74" s="84" t="s">
        <v>13</v>
      </c>
      <c r="N74" s="3"/>
      <c r="O74" s="3"/>
    </row>
    <row r="75" spans="1:15" s="1" customFormat="1" ht="140.25" x14ac:dyDescent="0.2">
      <c r="A75" s="118" t="s">
        <v>132</v>
      </c>
      <c r="B75" s="66">
        <v>50103</v>
      </c>
      <c r="C75" s="46" t="s">
        <v>211</v>
      </c>
      <c r="D75" s="102" t="s">
        <v>22</v>
      </c>
      <c r="E75" s="46" t="s">
        <v>390</v>
      </c>
      <c r="F75" s="46">
        <v>92087341</v>
      </c>
      <c r="G75" s="117" t="s">
        <v>251</v>
      </c>
      <c r="H75" s="47" t="s">
        <v>135</v>
      </c>
      <c r="I75" s="48">
        <v>15</v>
      </c>
      <c r="J75" s="49">
        <v>100000</v>
      </c>
      <c r="K75" s="50">
        <f t="shared" si="2"/>
        <v>1500000</v>
      </c>
      <c r="L75" s="84" t="str">
        <f t="shared" si="3"/>
        <v>I y II Semestre 2016</v>
      </c>
      <c r="M75" s="84" t="s">
        <v>13</v>
      </c>
      <c r="N75" s="3"/>
      <c r="O75" s="3"/>
    </row>
    <row r="76" spans="1:15" s="1" customFormat="1" ht="38.25" x14ac:dyDescent="0.2">
      <c r="A76" s="118" t="s">
        <v>132</v>
      </c>
      <c r="B76" s="66">
        <v>50103</v>
      </c>
      <c r="C76" s="46" t="s">
        <v>215</v>
      </c>
      <c r="D76" s="102" t="s">
        <v>143</v>
      </c>
      <c r="E76" s="47">
        <v>43223207</v>
      </c>
      <c r="F76" s="47">
        <v>92024476</v>
      </c>
      <c r="G76" s="117" t="s">
        <v>252</v>
      </c>
      <c r="H76" s="47" t="s">
        <v>135</v>
      </c>
      <c r="I76" s="48">
        <v>1</v>
      </c>
      <c r="J76" s="49">
        <v>550000</v>
      </c>
      <c r="K76" s="50">
        <f t="shared" si="2"/>
        <v>550000</v>
      </c>
      <c r="L76" s="84" t="str">
        <f t="shared" si="3"/>
        <v>I y II Semestre 2016</v>
      </c>
      <c r="M76" s="84" t="s">
        <v>13</v>
      </c>
      <c r="N76" s="3"/>
      <c r="O76" s="3"/>
    </row>
    <row r="77" spans="1:15" s="1" customFormat="1" ht="38.25" x14ac:dyDescent="0.2">
      <c r="A77" s="118" t="s">
        <v>132</v>
      </c>
      <c r="B77" s="66">
        <v>50199</v>
      </c>
      <c r="C77" s="46" t="s">
        <v>16</v>
      </c>
      <c r="D77" s="102" t="s">
        <v>253</v>
      </c>
      <c r="E77" s="46" t="s">
        <v>391</v>
      </c>
      <c r="F77" s="46" t="s">
        <v>392</v>
      </c>
      <c r="G77" s="119" t="s">
        <v>254</v>
      </c>
      <c r="H77" s="47" t="s">
        <v>135</v>
      </c>
      <c r="I77" s="47">
        <v>2</v>
      </c>
      <c r="J77" s="58">
        <v>150000</v>
      </c>
      <c r="K77" s="58">
        <f t="shared" si="2"/>
        <v>300000</v>
      </c>
      <c r="L77" s="84" t="str">
        <f t="shared" si="3"/>
        <v>I y II Semestre 2016</v>
      </c>
      <c r="M77" s="84"/>
      <c r="N77" s="3"/>
      <c r="O77" s="3"/>
    </row>
    <row r="78" spans="1:15" s="1" customFormat="1" ht="38.25" x14ac:dyDescent="0.2">
      <c r="A78" s="118" t="s">
        <v>132</v>
      </c>
      <c r="B78" s="66">
        <v>50199</v>
      </c>
      <c r="C78" s="46" t="s">
        <v>16</v>
      </c>
      <c r="D78" s="102" t="s">
        <v>255</v>
      </c>
      <c r="E78" s="46" t="s">
        <v>393</v>
      </c>
      <c r="F78" s="46" t="s">
        <v>394</v>
      </c>
      <c r="G78" s="119" t="s">
        <v>256</v>
      </c>
      <c r="H78" s="47" t="s">
        <v>135</v>
      </c>
      <c r="I78" s="47">
        <v>2</v>
      </c>
      <c r="J78" s="58">
        <v>150001</v>
      </c>
      <c r="K78" s="58">
        <f t="shared" si="2"/>
        <v>300002</v>
      </c>
      <c r="L78" s="84" t="str">
        <f t="shared" si="3"/>
        <v>I y II Semestre 2016</v>
      </c>
      <c r="M78" s="84"/>
      <c r="N78" s="3"/>
      <c r="O78" s="3"/>
    </row>
    <row r="79" spans="1:15" s="1" customFormat="1" ht="63.75" x14ac:dyDescent="0.2">
      <c r="A79" s="118" t="s">
        <v>132</v>
      </c>
      <c r="B79" s="47">
        <v>92002</v>
      </c>
      <c r="C79" s="46" t="s">
        <v>257</v>
      </c>
      <c r="D79" s="102" t="s">
        <v>258</v>
      </c>
      <c r="E79" s="46">
        <v>48101516</v>
      </c>
      <c r="F79" s="46" t="s">
        <v>395</v>
      </c>
      <c r="G79" s="122" t="s">
        <v>259</v>
      </c>
      <c r="H79" s="47" t="s">
        <v>135</v>
      </c>
      <c r="I79" s="47">
        <v>15</v>
      </c>
      <c r="J79" s="54">
        <v>50000</v>
      </c>
      <c r="K79" s="50">
        <f t="shared" si="2"/>
        <v>750000</v>
      </c>
      <c r="L79" s="84" t="str">
        <f t="shared" si="3"/>
        <v>I y II Semestre 2016</v>
      </c>
      <c r="M79" s="84" t="s">
        <v>13</v>
      </c>
      <c r="N79" s="3"/>
      <c r="O79" s="3"/>
    </row>
    <row r="80" spans="1:15" ht="38.25" x14ac:dyDescent="0.25">
      <c r="A80" s="118" t="s">
        <v>132</v>
      </c>
      <c r="B80" s="47"/>
      <c r="C80" s="46"/>
      <c r="D80" s="46"/>
      <c r="E80" s="46"/>
      <c r="F80" s="46"/>
      <c r="G80" s="53"/>
      <c r="H80" s="47"/>
      <c r="I80" s="47"/>
      <c r="J80" s="58"/>
      <c r="K80" s="123">
        <f>SUM(K4:K79)</f>
        <v>44152600</v>
      </c>
      <c r="L80" s="84" t="str">
        <f t="shared" si="3"/>
        <v>I y II Semestre 2016</v>
      </c>
      <c r="M80" s="84" t="s">
        <v>13</v>
      </c>
    </row>
    <row r="81" spans="1:13" ht="38.25" x14ac:dyDescent="0.25">
      <c r="A81" s="118" t="s">
        <v>132</v>
      </c>
      <c r="B81" s="47"/>
      <c r="C81" s="46"/>
      <c r="D81" s="46"/>
      <c r="E81" s="46"/>
      <c r="F81" s="46"/>
      <c r="G81" s="53"/>
      <c r="H81" s="47"/>
      <c r="I81" s="47"/>
      <c r="J81" s="58"/>
      <c r="K81" s="58"/>
      <c r="L81" s="84" t="str">
        <f t="shared" si="3"/>
        <v>I y II Semestre 2016</v>
      </c>
      <c r="M81" s="84" t="s">
        <v>13</v>
      </c>
    </row>
    <row r="82" spans="1:13" ht="38.25" x14ac:dyDescent="0.25">
      <c r="A82" s="118" t="s">
        <v>132</v>
      </c>
      <c r="B82" s="47"/>
      <c r="C82" s="46"/>
      <c r="D82" s="46"/>
      <c r="E82" s="46"/>
      <c r="F82" s="46"/>
      <c r="G82" s="53"/>
      <c r="H82" s="47"/>
      <c r="I82" s="47"/>
      <c r="J82" s="58"/>
      <c r="K82" s="58"/>
      <c r="L82" s="84" t="str">
        <f t="shared" si="3"/>
        <v>I y II Semestre 2016</v>
      </c>
      <c r="M82" s="84" t="s">
        <v>13</v>
      </c>
    </row>
    <row r="83" spans="1:13" ht="38.25" x14ac:dyDescent="0.25">
      <c r="A83" s="118" t="s">
        <v>132</v>
      </c>
      <c r="B83" s="47"/>
      <c r="C83" s="46"/>
      <c r="D83" s="46"/>
      <c r="E83" s="46"/>
      <c r="F83" s="46"/>
      <c r="G83" s="53"/>
      <c r="H83" s="47"/>
      <c r="I83" s="47"/>
      <c r="J83" s="58"/>
      <c r="K83" s="58"/>
      <c r="L83" s="84" t="str">
        <f t="shared" si="3"/>
        <v>I y II Semestre 2016</v>
      </c>
      <c r="M83" s="84" t="s">
        <v>13</v>
      </c>
    </row>
    <row r="84" spans="1:13" ht="38.25" x14ac:dyDescent="0.25">
      <c r="A84" s="118" t="s">
        <v>132</v>
      </c>
      <c r="B84" s="47"/>
      <c r="C84" s="46"/>
      <c r="D84" s="46"/>
      <c r="E84" s="46"/>
      <c r="F84" s="46"/>
      <c r="G84" s="53"/>
      <c r="H84" s="47"/>
      <c r="I84" s="47"/>
      <c r="J84" s="58"/>
      <c r="K84" s="58"/>
      <c r="L84" s="84" t="str">
        <f t="shared" si="3"/>
        <v>I y II Semestre 2016</v>
      </c>
      <c r="M84" s="84" t="s">
        <v>13</v>
      </c>
    </row>
    <row r="85" spans="1:13" ht="38.25" x14ac:dyDescent="0.25">
      <c r="A85" s="118" t="s">
        <v>132</v>
      </c>
      <c r="B85" s="47"/>
      <c r="C85" s="46"/>
      <c r="D85" s="46"/>
      <c r="E85" s="46"/>
      <c r="F85" s="46"/>
      <c r="G85" s="53"/>
      <c r="H85" s="47"/>
      <c r="I85" s="47"/>
      <c r="J85" s="58"/>
      <c r="K85" s="58"/>
      <c r="L85" s="84" t="str">
        <f t="shared" si="3"/>
        <v>I y II Semestre 2016</v>
      </c>
      <c r="M85" s="84" t="s">
        <v>13</v>
      </c>
    </row>
    <row r="86" spans="1:13" ht="38.25" x14ac:dyDescent="0.25">
      <c r="A86" s="118" t="s">
        <v>132</v>
      </c>
      <c r="B86" s="47"/>
      <c r="C86" s="46"/>
      <c r="D86" s="46"/>
      <c r="E86" s="46"/>
      <c r="F86" s="46"/>
      <c r="G86" s="53"/>
      <c r="H86" s="47"/>
      <c r="I86" s="47"/>
      <c r="J86" s="58"/>
      <c r="K86" s="58"/>
      <c r="L86" s="84" t="str">
        <f t="shared" si="3"/>
        <v>I y II Semestre 2016</v>
      </c>
      <c r="M86" s="84" t="s">
        <v>13</v>
      </c>
    </row>
    <row r="87" spans="1:13" ht="38.25" x14ac:dyDescent="0.25">
      <c r="A87" s="118" t="s">
        <v>132</v>
      </c>
      <c r="B87" s="47"/>
      <c r="C87" s="46"/>
      <c r="D87" s="46"/>
      <c r="E87" s="46"/>
      <c r="F87" s="46"/>
      <c r="G87" s="53"/>
      <c r="H87" s="47"/>
      <c r="I87" s="47"/>
      <c r="J87" s="58"/>
      <c r="K87" s="58"/>
      <c r="L87" s="84" t="str">
        <f t="shared" si="3"/>
        <v>I y II Semestre 2016</v>
      </c>
      <c r="M87" s="84" t="s">
        <v>13</v>
      </c>
    </row>
    <row r="88" spans="1:13" ht="38.25" x14ac:dyDescent="0.25">
      <c r="A88" s="20" t="s">
        <v>132</v>
      </c>
      <c r="B88" s="47"/>
      <c r="C88" s="46"/>
      <c r="D88" s="46"/>
      <c r="E88" s="46"/>
      <c r="F88" s="46"/>
      <c r="G88" s="57"/>
      <c r="H88" s="57"/>
      <c r="I88" s="57"/>
      <c r="J88" s="57"/>
      <c r="K88" s="57"/>
      <c r="L88" s="84" t="str">
        <f t="shared" si="3"/>
        <v>I y II Semestre 2016</v>
      </c>
      <c r="M88" s="84" t="s">
        <v>13</v>
      </c>
    </row>
    <row r="89" spans="1:13" ht="38.25" x14ac:dyDescent="0.25">
      <c r="A89" s="20" t="s">
        <v>132</v>
      </c>
      <c r="B89" s="47"/>
      <c r="C89" s="46"/>
      <c r="D89" s="46"/>
      <c r="E89" s="46"/>
      <c r="F89" s="46"/>
      <c r="G89" s="57"/>
      <c r="H89" s="57"/>
      <c r="I89" s="57"/>
      <c r="J89" s="57"/>
      <c r="K89" s="57"/>
      <c r="L89" s="84" t="str">
        <f t="shared" si="3"/>
        <v>I y II Semestre 2016</v>
      </c>
      <c r="M89" s="84" t="s">
        <v>13</v>
      </c>
    </row>
    <row r="90" spans="1:13" ht="38.25" x14ac:dyDescent="0.25">
      <c r="A90" s="20" t="s">
        <v>132</v>
      </c>
      <c r="B90" s="47"/>
      <c r="C90" s="46"/>
      <c r="D90" s="46"/>
      <c r="E90" s="46"/>
      <c r="F90" s="46"/>
      <c r="G90" s="57"/>
      <c r="H90" s="57"/>
      <c r="I90" s="57"/>
      <c r="J90" s="57"/>
      <c r="K90" s="57"/>
      <c r="L90" s="84" t="str">
        <f t="shared" si="3"/>
        <v>I y II Semestre 2016</v>
      </c>
      <c r="M90" s="84" t="s">
        <v>13</v>
      </c>
    </row>
    <row r="91" spans="1:13" ht="38.25" x14ac:dyDescent="0.25">
      <c r="A91" s="20" t="s">
        <v>132</v>
      </c>
      <c r="B91" s="47"/>
      <c r="C91" s="46"/>
      <c r="D91" s="46"/>
      <c r="E91" s="46"/>
      <c r="F91" s="46"/>
      <c r="G91" s="57"/>
      <c r="H91" s="56"/>
      <c r="I91" s="56"/>
      <c r="J91" s="56"/>
      <c r="K91" s="56"/>
      <c r="L91" s="84" t="str">
        <f t="shared" si="3"/>
        <v>I y II Semestre 2016</v>
      </c>
      <c r="M91" s="84" t="s">
        <v>13</v>
      </c>
    </row>
    <row r="92" spans="1:13" ht="38.25" x14ac:dyDescent="0.25">
      <c r="A92" s="20" t="s">
        <v>132</v>
      </c>
      <c r="B92" s="47"/>
      <c r="C92" s="46"/>
      <c r="D92" s="46"/>
      <c r="E92" s="46"/>
      <c r="F92" s="46"/>
      <c r="G92" s="57"/>
      <c r="H92" s="56"/>
      <c r="I92" s="56"/>
      <c r="J92" s="56"/>
      <c r="K92" s="56"/>
      <c r="L92" s="84" t="str">
        <f t="shared" si="3"/>
        <v>I y II Semestre 2016</v>
      </c>
      <c r="M92" s="84" t="s">
        <v>13</v>
      </c>
    </row>
    <row r="93" spans="1:13" ht="38.25" x14ac:dyDescent="0.25">
      <c r="A93" s="20" t="s">
        <v>132</v>
      </c>
      <c r="B93" s="47"/>
      <c r="C93" s="46"/>
      <c r="D93" s="46"/>
      <c r="E93" s="46"/>
      <c r="F93" s="46"/>
      <c r="G93" s="57"/>
      <c r="H93" s="56"/>
      <c r="I93" s="56"/>
      <c r="J93" s="56"/>
      <c r="K93" s="56"/>
      <c r="L93" s="84" t="str">
        <f t="shared" si="3"/>
        <v>I y II Semestre 2016</v>
      </c>
      <c r="M93" s="84" t="s">
        <v>13</v>
      </c>
    </row>
    <row r="94" spans="1:13" ht="38.25" x14ac:dyDescent="0.25">
      <c r="A94" s="20" t="s">
        <v>132</v>
      </c>
      <c r="B94" s="16"/>
      <c r="C94" s="17"/>
      <c r="D94" s="17"/>
      <c r="E94" s="17"/>
      <c r="F94" s="17"/>
      <c r="G94" s="20"/>
      <c r="H94" s="47"/>
      <c r="I94" s="47"/>
      <c r="J94" s="92"/>
      <c r="K94" s="92"/>
      <c r="L94" s="84" t="str">
        <f t="shared" si="3"/>
        <v>I y II Semestre 2016</v>
      </c>
      <c r="M94" s="84" t="s">
        <v>13</v>
      </c>
    </row>
    <row r="95" spans="1:13" ht="38.25" x14ac:dyDescent="0.25">
      <c r="A95" s="118" t="s">
        <v>132</v>
      </c>
      <c r="B95" s="47"/>
      <c r="C95" s="46"/>
      <c r="D95" s="46"/>
      <c r="E95" s="46"/>
      <c r="F95" s="46"/>
      <c r="G95" s="118"/>
      <c r="H95" s="47"/>
      <c r="I95" s="47"/>
      <c r="J95" s="58"/>
      <c r="K95" s="58"/>
      <c r="L95" s="84" t="str">
        <f t="shared" si="3"/>
        <v>I y II Semestre 2016</v>
      </c>
      <c r="M95" s="84" t="s">
        <v>13</v>
      </c>
    </row>
    <row r="96" spans="1:13" ht="38.25" x14ac:dyDescent="0.25">
      <c r="A96" s="118" t="s">
        <v>132</v>
      </c>
      <c r="B96" s="47"/>
      <c r="C96" s="46"/>
      <c r="D96" s="46"/>
      <c r="E96" s="46"/>
      <c r="F96" s="46"/>
      <c r="G96" s="124"/>
      <c r="H96" s="47"/>
      <c r="I96" s="47"/>
      <c r="J96" s="125"/>
      <c r="K96" s="125"/>
      <c r="L96" s="84" t="str">
        <f t="shared" si="3"/>
        <v>I y II Semestre 2016</v>
      </c>
      <c r="M96" s="84" t="s">
        <v>13</v>
      </c>
    </row>
    <row r="97" spans="1:13" ht="38.25" x14ac:dyDescent="0.25">
      <c r="A97" s="118" t="s">
        <v>132</v>
      </c>
      <c r="B97" s="47"/>
      <c r="C97" s="46"/>
      <c r="D97" s="46"/>
      <c r="E97" s="46"/>
      <c r="F97" s="46"/>
      <c r="G97" s="82"/>
      <c r="H97" s="47"/>
      <c r="I97" s="47"/>
      <c r="J97" s="58"/>
      <c r="K97" s="58"/>
      <c r="L97" s="84" t="str">
        <f t="shared" si="3"/>
        <v>I y II Semestre 2016</v>
      </c>
      <c r="M97" s="84" t="s">
        <v>13</v>
      </c>
    </row>
    <row r="98" spans="1:13" ht="38.25" x14ac:dyDescent="0.25">
      <c r="A98" s="118" t="s">
        <v>132</v>
      </c>
      <c r="B98" s="47"/>
      <c r="C98" s="46"/>
      <c r="D98" s="46"/>
      <c r="E98" s="46"/>
      <c r="F98" s="46"/>
      <c r="G98" s="118"/>
      <c r="H98" s="47"/>
      <c r="I98" s="47"/>
      <c r="J98" s="58"/>
      <c r="K98" s="58"/>
      <c r="L98" s="84" t="str">
        <f t="shared" si="3"/>
        <v>I y II Semestre 2016</v>
      </c>
      <c r="M98" s="84" t="s">
        <v>13</v>
      </c>
    </row>
    <row r="99" spans="1:13" ht="38.25" x14ac:dyDescent="0.25">
      <c r="A99" s="20" t="s">
        <v>132</v>
      </c>
      <c r="B99" s="16"/>
      <c r="C99" s="17"/>
      <c r="D99" s="17"/>
      <c r="E99" s="17"/>
      <c r="F99" s="17"/>
      <c r="G99" s="20"/>
      <c r="H99" s="47"/>
      <c r="I99" s="47"/>
      <c r="J99" s="92"/>
      <c r="K99" s="92"/>
      <c r="L99" s="84" t="str">
        <f t="shared" si="3"/>
        <v>I y II Semestre 2016</v>
      </c>
      <c r="M99" s="84" t="s">
        <v>13</v>
      </c>
    </row>
    <row r="100" spans="1:13" ht="38.25" x14ac:dyDescent="0.25">
      <c r="A100" s="118" t="s">
        <v>132</v>
      </c>
      <c r="B100" s="47"/>
      <c r="C100" s="46"/>
      <c r="D100" s="46"/>
      <c r="E100" s="46"/>
      <c r="F100" s="46"/>
      <c r="G100" s="118"/>
      <c r="H100" s="47"/>
      <c r="I100" s="47"/>
      <c r="J100" s="58"/>
      <c r="K100" s="58"/>
      <c r="L100" s="84" t="str">
        <f t="shared" si="3"/>
        <v>I y II Semestre 2016</v>
      </c>
      <c r="M100" s="84" t="s">
        <v>13</v>
      </c>
    </row>
    <row r="101" spans="1:13" ht="38.25" x14ac:dyDescent="0.25">
      <c r="A101" s="20" t="s">
        <v>132</v>
      </c>
      <c r="B101" s="47"/>
      <c r="C101" s="46"/>
      <c r="D101" s="46"/>
      <c r="E101" s="46"/>
      <c r="F101" s="46"/>
      <c r="G101" s="57"/>
      <c r="H101" s="56"/>
      <c r="I101" s="56"/>
      <c r="J101" s="56"/>
      <c r="K101" s="56"/>
      <c r="L101" s="84" t="str">
        <f t="shared" si="3"/>
        <v>I y II Semestre 2016</v>
      </c>
      <c r="M101" s="84" t="s">
        <v>13</v>
      </c>
    </row>
    <row r="102" spans="1:13" ht="38.25" x14ac:dyDescent="0.25">
      <c r="A102" s="20" t="s">
        <v>132</v>
      </c>
      <c r="B102" s="47"/>
      <c r="C102" s="46"/>
      <c r="D102" s="46"/>
      <c r="E102" s="46"/>
      <c r="F102" s="46"/>
      <c r="G102" s="53"/>
      <c r="H102" s="47"/>
      <c r="I102" s="47"/>
      <c r="J102" s="58"/>
      <c r="K102" s="58"/>
      <c r="L102" s="84" t="str">
        <f t="shared" si="3"/>
        <v>I y II Semestre 2016</v>
      </c>
      <c r="M102" s="84" t="s">
        <v>13</v>
      </c>
    </row>
    <row r="103" spans="1:13" ht="38.25" x14ac:dyDescent="0.25">
      <c r="A103" s="20" t="s">
        <v>132</v>
      </c>
      <c r="B103" s="47"/>
      <c r="C103" s="46"/>
      <c r="D103" s="46"/>
      <c r="E103" s="46"/>
      <c r="F103" s="46"/>
      <c r="G103" s="57"/>
      <c r="H103" s="56"/>
      <c r="I103" s="56"/>
      <c r="J103" s="56"/>
      <c r="K103" s="56"/>
      <c r="L103" s="84" t="str">
        <f t="shared" si="3"/>
        <v>I y II Semestre 2016</v>
      </c>
      <c r="M103" s="84" t="s">
        <v>13</v>
      </c>
    </row>
    <row r="104" spans="1:13" ht="38.25" x14ac:dyDescent="0.25">
      <c r="A104" s="118" t="s">
        <v>132</v>
      </c>
      <c r="B104" s="47"/>
      <c r="C104" s="46"/>
      <c r="D104" s="46"/>
      <c r="E104" s="46"/>
      <c r="F104" s="46"/>
      <c r="G104" s="118"/>
      <c r="H104" s="47"/>
      <c r="I104" s="47"/>
      <c r="J104" s="58"/>
      <c r="K104" s="58"/>
      <c r="L104" s="84" t="str">
        <f t="shared" si="3"/>
        <v>I y II Semestre 2016</v>
      </c>
      <c r="M104" s="84" t="s">
        <v>13</v>
      </c>
    </row>
    <row r="105" spans="1:13" ht="38.25" x14ac:dyDescent="0.25">
      <c r="A105" s="20" t="s">
        <v>132</v>
      </c>
      <c r="B105" s="47"/>
      <c r="C105" s="46"/>
      <c r="D105" s="46"/>
      <c r="E105" s="46"/>
      <c r="F105" s="46"/>
      <c r="G105" s="57"/>
      <c r="H105" s="56"/>
      <c r="I105" s="56"/>
      <c r="J105" s="56"/>
      <c r="K105" s="56"/>
      <c r="L105" s="84" t="str">
        <f t="shared" si="3"/>
        <v>I y II Semestre 2016</v>
      </c>
      <c r="M105" s="84" t="s">
        <v>13</v>
      </c>
    </row>
    <row r="106" spans="1:13" ht="38.25" x14ac:dyDescent="0.25">
      <c r="A106" s="118" t="s">
        <v>132</v>
      </c>
      <c r="B106" s="47"/>
      <c r="C106" s="46"/>
      <c r="D106" s="46"/>
      <c r="E106" s="46"/>
      <c r="F106" s="46"/>
      <c r="G106" s="82"/>
      <c r="H106" s="47"/>
      <c r="I106" s="47"/>
      <c r="J106" s="58"/>
      <c r="K106" s="58"/>
      <c r="L106" s="84" t="str">
        <f t="shared" si="3"/>
        <v>I y II Semestre 2016</v>
      </c>
      <c r="M106" s="84" t="s">
        <v>13</v>
      </c>
    </row>
    <row r="107" spans="1:13" ht="38.25" x14ac:dyDescent="0.25">
      <c r="A107" s="20" t="s">
        <v>132</v>
      </c>
      <c r="B107" s="47"/>
      <c r="C107" s="46"/>
      <c r="D107" s="46"/>
      <c r="E107" s="46"/>
      <c r="F107" s="46"/>
      <c r="G107" s="57"/>
      <c r="H107" s="57"/>
      <c r="I107" s="57"/>
      <c r="J107" s="57"/>
      <c r="K107" s="57"/>
      <c r="L107" s="84" t="str">
        <f t="shared" si="3"/>
        <v>I y II Semestre 2016</v>
      </c>
      <c r="M107" s="84" t="s">
        <v>13</v>
      </c>
    </row>
    <row r="108" spans="1:13" ht="38.25" x14ac:dyDescent="0.25">
      <c r="A108" s="20" t="s">
        <v>132</v>
      </c>
      <c r="B108" s="47"/>
      <c r="C108" s="46"/>
      <c r="D108" s="46"/>
      <c r="E108" s="46"/>
      <c r="F108" s="46"/>
      <c r="G108" s="57"/>
      <c r="H108" s="57"/>
      <c r="I108" s="57"/>
      <c r="J108" s="57"/>
      <c r="K108" s="57"/>
      <c r="L108" s="84" t="str">
        <f t="shared" si="3"/>
        <v>I y II Semestre 2016</v>
      </c>
      <c r="M108" s="84" t="s">
        <v>13</v>
      </c>
    </row>
    <row r="109" spans="1:13" ht="38.25" x14ac:dyDescent="0.25">
      <c r="A109" s="118" t="s">
        <v>132</v>
      </c>
      <c r="B109" s="47"/>
      <c r="C109" s="46"/>
      <c r="D109" s="46"/>
      <c r="E109" s="46"/>
      <c r="F109" s="46"/>
      <c r="G109" s="124"/>
      <c r="H109" s="47"/>
      <c r="I109" s="47"/>
      <c r="J109" s="58"/>
      <c r="K109" s="58"/>
      <c r="L109" s="84" t="str">
        <f t="shared" si="3"/>
        <v>I y II Semestre 2016</v>
      </c>
      <c r="M109" s="84" t="s">
        <v>13</v>
      </c>
    </row>
    <row r="110" spans="1:13" ht="38.25" x14ac:dyDescent="0.25">
      <c r="A110" s="118" t="s">
        <v>132</v>
      </c>
      <c r="B110" s="47"/>
      <c r="C110" s="46"/>
      <c r="D110" s="46"/>
      <c r="E110" s="46"/>
      <c r="F110" s="46"/>
      <c r="G110" s="124"/>
      <c r="H110" s="47"/>
      <c r="I110" s="47"/>
      <c r="J110" s="58"/>
      <c r="K110" s="58"/>
      <c r="L110" s="84" t="str">
        <f t="shared" si="3"/>
        <v>I y II Semestre 2016</v>
      </c>
      <c r="M110" s="84" t="s">
        <v>13</v>
      </c>
    </row>
    <row r="111" spans="1:13" ht="38.25" x14ac:dyDescent="0.25">
      <c r="A111" s="118" t="s">
        <v>132</v>
      </c>
      <c r="B111" s="47"/>
      <c r="C111" s="46"/>
      <c r="D111" s="46"/>
      <c r="E111" s="46"/>
      <c r="F111" s="46"/>
      <c r="G111" s="124"/>
      <c r="H111" s="47"/>
      <c r="I111" s="47"/>
      <c r="J111" s="58"/>
      <c r="K111" s="58"/>
      <c r="L111" s="84" t="str">
        <f t="shared" si="3"/>
        <v>I y II Semestre 2016</v>
      </c>
      <c r="M111" s="84" t="s">
        <v>13</v>
      </c>
    </row>
    <row r="112" spans="1:13" ht="38.25" x14ac:dyDescent="0.25">
      <c r="A112" s="118" t="s">
        <v>132</v>
      </c>
      <c r="B112" s="47"/>
      <c r="C112" s="46"/>
      <c r="D112" s="46"/>
      <c r="E112" s="46"/>
      <c r="F112" s="46"/>
      <c r="G112" s="124"/>
      <c r="H112" s="47"/>
      <c r="I112" s="47"/>
      <c r="J112" s="58"/>
      <c r="K112" s="58"/>
      <c r="L112" s="84" t="str">
        <f t="shared" si="3"/>
        <v>I y II Semestre 2016</v>
      </c>
      <c r="M112" s="84" t="s">
        <v>13</v>
      </c>
    </row>
    <row r="113" spans="1:13" ht="38.25" x14ac:dyDescent="0.25">
      <c r="A113" s="20" t="s">
        <v>132</v>
      </c>
      <c r="B113" s="47"/>
      <c r="C113" s="46"/>
      <c r="D113" s="46"/>
      <c r="E113" s="46"/>
      <c r="F113" s="46"/>
      <c r="G113" s="57"/>
      <c r="H113" s="56"/>
      <c r="I113" s="56"/>
      <c r="J113" s="56"/>
      <c r="K113" s="56"/>
      <c r="L113" s="84" t="str">
        <f t="shared" si="3"/>
        <v>I y II Semestre 2016</v>
      </c>
      <c r="M113" s="84" t="s">
        <v>13</v>
      </c>
    </row>
    <row r="114" spans="1:13" ht="38.25" x14ac:dyDescent="0.25">
      <c r="A114" s="20" t="s">
        <v>132</v>
      </c>
      <c r="B114" s="47"/>
      <c r="C114" s="46"/>
      <c r="D114" s="46"/>
      <c r="E114" s="46"/>
      <c r="F114" s="46"/>
      <c r="G114" s="53"/>
      <c r="H114" s="56"/>
      <c r="I114" s="47"/>
      <c r="J114" s="58"/>
      <c r="K114" s="58"/>
      <c r="L114" s="84" t="str">
        <f t="shared" si="3"/>
        <v>I y II Semestre 2016</v>
      </c>
      <c r="M114" s="84" t="s">
        <v>13</v>
      </c>
    </row>
    <row r="115" spans="1:13" ht="38.25" x14ac:dyDescent="0.25">
      <c r="A115" s="20" t="s">
        <v>132</v>
      </c>
      <c r="B115" s="47"/>
      <c r="C115" s="46"/>
      <c r="D115" s="46"/>
      <c r="E115" s="46"/>
      <c r="F115" s="46"/>
      <c r="G115" s="82"/>
      <c r="H115" s="56"/>
      <c r="I115" s="47"/>
      <c r="J115" s="58"/>
      <c r="K115" s="58"/>
      <c r="L115" s="84" t="str">
        <f t="shared" si="3"/>
        <v>I y II Semestre 2016</v>
      </c>
      <c r="M115" s="84" t="s">
        <v>13</v>
      </c>
    </row>
    <row r="116" spans="1:13" ht="38.25" x14ac:dyDescent="0.25">
      <c r="A116" s="20" t="s">
        <v>132</v>
      </c>
      <c r="B116" s="47"/>
      <c r="C116" s="46"/>
      <c r="D116" s="46"/>
      <c r="E116" s="46"/>
      <c r="F116" s="46"/>
      <c r="G116" s="82"/>
      <c r="H116" s="56"/>
      <c r="I116" s="47"/>
      <c r="J116" s="58"/>
      <c r="K116" s="58"/>
      <c r="L116" s="84" t="str">
        <f t="shared" si="3"/>
        <v>I y II Semestre 2016</v>
      </c>
      <c r="M116" s="84" t="s">
        <v>13</v>
      </c>
    </row>
    <row r="117" spans="1:13" ht="38.25" x14ac:dyDescent="0.25">
      <c r="A117" s="20" t="s">
        <v>132</v>
      </c>
      <c r="B117" s="47"/>
      <c r="C117" s="46"/>
      <c r="D117" s="46"/>
      <c r="E117" s="46"/>
      <c r="F117" s="46"/>
      <c r="G117" s="82"/>
      <c r="H117" s="56"/>
      <c r="I117" s="47"/>
      <c r="J117" s="58"/>
      <c r="K117" s="58"/>
      <c r="L117" s="84" t="str">
        <f t="shared" si="3"/>
        <v>I y II Semestre 2016</v>
      </c>
      <c r="M117" s="84" t="s">
        <v>13</v>
      </c>
    </row>
    <row r="118" spans="1:13" ht="38.25" x14ac:dyDescent="0.25">
      <c r="A118" s="20" t="s">
        <v>132</v>
      </c>
      <c r="B118" s="47"/>
      <c r="C118" s="46"/>
      <c r="D118" s="46"/>
      <c r="E118" s="46"/>
      <c r="F118" s="46"/>
      <c r="G118" s="57"/>
      <c r="H118" s="56"/>
      <c r="I118" s="56"/>
      <c r="J118" s="56"/>
      <c r="K118" s="56"/>
      <c r="L118" s="84" t="str">
        <f t="shared" si="3"/>
        <v>I y II Semestre 2016</v>
      </c>
      <c r="M118" s="84" t="s">
        <v>13</v>
      </c>
    </row>
    <row r="119" spans="1:13" ht="38.25" x14ac:dyDescent="0.25">
      <c r="A119" s="118" t="s">
        <v>132</v>
      </c>
      <c r="B119" s="47"/>
      <c r="C119" s="46"/>
      <c r="D119" s="46"/>
      <c r="E119" s="46"/>
      <c r="F119" s="46"/>
      <c r="G119" s="118"/>
      <c r="H119" s="47"/>
      <c r="I119" s="47"/>
      <c r="J119" s="58"/>
      <c r="K119" s="58"/>
      <c r="L119" s="84" t="str">
        <f t="shared" si="3"/>
        <v>I y II Semestre 2016</v>
      </c>
      <c r="M119" s="84" t="s">
        <v>13</v>
      </c>
    </row>
    <row r="120" spans="1:13" ht="38.25" x14ac:dyDescent="0.25">
      <c r="A120" s="20" t="s">
        <v>132</v>
      </c>
      <c r="B120" s="47"/>
      <c r="C120" s="46"/>
      <c r="D120" s="46"/>
      <c r="E120" s="46"/>
      <c r="F120" s="46"/>
      <c r="G120" s="57"/>
      <c r="H120" s="56"/>
      <c r="I120" s="56"/>
      <c r="J120" s="56"/>
      <c r="K120" s="56"/>
      <c r="L120" s="84" t="str">
        <f t="shared" si="3"/>
        <v>I y II Semestre 2016</v>
      </c>
      <c r="M120" s="84" t="s">
        <v>13</v>
      </c>
    </row>
    <row r="121" spans="1:13" ht="38.25" x14ac:dyDescent="0.25">
      <c r="A121" s="20" t="s">
        <v>132</v>
      </c>
      <c r="B121" s="47"/>
      <c r="C121" s="46"/>
      <c r="D121" s="46"/>
      <c r="E121" s="46"/>
      <c r="F121" s="46"/>
      <c r="G121" s="57"/>
      <c r="H121" s="56"/>
      <c r="I121" s="56"/>
      <c r="J121" s="56"/>
      <c r="K121" s="56"/>
      <c r="L121" s="84" t="str">
        <f t="shared" si="3"/>
        <v>I y II Semestre 2016</v>
      </c>
      <c r="M121" s="84" t="s">
        <v>13</v>
      </c>
    </row>
    <row r="122" spans="1:13" ht="38.25" x14ac:dyDescent="0.25">
      <c r="A122" s="20" t="s">
        <v>132</v>
      </c>
      <c r="B122" s="47"/>
      <c r="C122" s="46"/>
      <c r="D122" s="46"/>
      <c r="E122" s="46"/>
      <c r="F122" s="46"/>
      <c r="G122" s="57"/>
      <c r="H122" s="56"/>
      <c r="I122" s="56"/>
      <c r="J122" s="56"/>
      <c r="K122" s="56"/>
      <c r="L122" s="84" t="str">
        <f t="shared" si="3"/>
        <v>I y II Semestre 2016</v>
      </c>
      <c r="M122" s="84" t="s">
        <v>13</v>
      </c>
    </row>
    <row r="123" spans="1:13" ht="38.25" x14ac:dyDescent="0.25">
      <c r="A123" s="20" t="s">
        <v>132</v>
      </c>
      <c r="B123" s="47"/>
      <c r="C123" s="46"/>
      <c r="D123" s="46"/>
      <c r="E123" s="46"/>
      <c r="F123" s="46"/>
      <c r="G123" s="57"/>
      <c r="H123" s="56"/>
      <c r="I123" s="56"/>
      <c r="J123" s="56"/>
      <c r="K123" s="56"/>
      <c r="L123" s="84" t="str">
        <f t="shared" si="3"/>
        <v>I y II Semestre 2016</v>
      </c>
      <c r="M123" s="84" t="s">
        <v>13</v>
      </c>
    </row>
    <row r="124" spans="1:13" ht="38.25" x14ac:dyDescent="0.25">
      <c r="A124" s="118" t="s">
        <v>132</v>
      </c>
      <c r="B124" s="47"/>
      <c r="C124" s="46"/>
      <c r="D124" s="46"/>
      <c r="E124" s="46"/>
      <c r="F124" s="46"/>
      <c r="G124" s="124"/>
      <c r="H124" s="47"/>
      <c r="I124" s="47"/>
      <c r="J124" s="58"/>
      <c r="K124" s="58"/>
      <c r="L124" s="84" t="str">
        <f t="shared" si="3"/>
        <v>I y II Semestre 2016</v>
      </c>
      <c r="M124" s="84" t="s">
        <v>13</v>
      </c>
    </row>
    <row r="125" spans="1:13" ht="38.25" x14ac:dyDescent="0.25">
      <c r="A125" s="118" t="s">
        <v>132</v>
      </c>
      <c r="B125" s="47"/>
      <c r="C125" s="46"/>
      <c r="D125" s="46"/>
      <c r="E125" s="46"/>
      <c r="F125" s="46"/>
      <c r="G125" s="124"/>
      <c r="H125" s="47"/>
      <c r="I125" s="47"/>
      <c r="J125" s="58"/>
      <c r="K125" s="58"/>
      <c r="L125" s="84" t="str">
        <f t="shared" si="3"/>
        <v>I y II Semestre 2016</v>
      </c>
      <c r="M125" s="84" t="s">
        <v>13</v>
      </c>
    </row>
    <row r="126" spans="1:13" ht="38.25" x14ac:dyDescent="0.25">
      <c r="A126" s="20" t="s">
        <v>132</v>
      </c>
      <c r="B126" s="47"/>
      <c r="C126" s="46"/>
      <c r="D126" s="46"/>
      <c r="E126" s="46"/>
      <c r="F126" s="46"/>
      <c r="G126" s="57"/>
      <c r="H126" s="56"/>
      <c r="I126" s="56"/>
      <c r="J126" s="56"/>
      <c r="K126" s="56"/>
      <c r="L126" s="84" t="str">
        <f t="shared" si="3"/>
        <v>I y II Semestre 2016</v>
      </c>
      <c r="M126" s="84" t="s">
        <v>13</v>
      </c>
    </row>
    <row r="127" spans="1:13" ht="38.25" x14ac:dyDescent="0.25">
      <c r="A127" s="20" t="s">
        <v>132</v>
      </c>
      <c r="B127" s="47"/>
      <c r="C127" s="46"/>
      <c r="D127" s="46"/>
      <c r="E127" s="46"/>
      <c r="F127" s="46"/>
      <c r="G127" s="57"/>
      <c r="H127" s="56"/>
      <c r="I127" s="56"/>
      <c r="J127" s="56"/>
      <c r="K127" s="56"/>
      <c r="L127" s="84" t="str">
        <f t="shared" si="3"/>
        <v>I y II Semestre 2016</v>
      </c>
      <c r="M127" s="84" t="s">
        <v>13</v>
      </c>
    </row>
    <row r="128" spans="1:13" ht="38.25" x14ac:dyDescent="0.25">
      <c r="A128" s="20" t="s">
        <v>132</v>
      </c>
      <c r="B128" s="47"/>
      <c r="C128" s="46"/>
      <c r="D128" s="46"/>
      <c r="E128" s="46"/>
      <c r="F128" s="46"/>
      <c r="G128" s="57"/>
      <c r="H128" s="56"/>
      <c r="I128" s="56"/>
      <c r="J128" s="56"/>
      <c r="K128" s="56"/>
      <c r="L128" s="84" t="str">
        <f t="shared" si="3"/>
        <v>I y II Semestre 2016</v>
      </c>
      <c r="M128" s="84" t="s">
        <v>13</v>
      </c>
    </row>
    <row r="129" spans="1:13" ht="38.25" x14ac:dyDescent="0.25">
      <c r="A129" s="20" t="s">
        <v>132</v>
      </c>
      <c r="B129" s="16"/>
      <c r="C129" s="17"/>
      <c r="D129" s="17"/>
      <c r="E129" s="17"/>
      <c r="F129" s="17"/>
      <c r="G129" s="20"/>
      <c r="H129" s="47"/>
      <c r="I129" s="47"/>
      <c r="J129" s="92"/>
      <c r="K129" s="92"/>
      <c r="L129" s="84" t="str">
        <f t="shared" si="3"/>
        <v>I y II Semestre 2016</v>
      </c>
      <c r="M129" s="84" t="s">
        <v>13</v>
      </c>
    </row>
    <row r="130" spans="1:13" ht="38.25" x14ac:dyDescent="0.25">
      <c r="A130" s="20" t="s">
        <v>132</v>
      </c>
      <c r="B130" s="47"/>
      <c r="C130" s="46"/>
      <c r="D130" s="46"/>
      <c r="E130" s="46"/>
      <c r="F130" s="46"/>
      <c r="G130" s="57"/>
      <c r="H130" s="56"/>
      <c r="I130" s="56"/>
      <c r="J130" s="56"/>
      <c r="K130" s="56"/>
      <c r="L130" s="84" t="str">
        <f t="shared" si="3"/>
        <v>I y II Semestre 2016</v>
      </c>
      <c r="M130" s="84" t="s">
        <v>13</v>
      </c>
    </row>
    <row r="131" spans="1:13" ht="38.25" x14ac:dyDescent="0.25">
      <c r="A131" s="20" t="s">
        <v>132</v>
      </c>
      <c r="B131" s="47"/>
      <c r="C131" s="46"/>
      <c r="D131" s="46"/>
      <c r="E131" s="46"/>
      <c r="F131" s="46"/>
      <c r="G131" s="57"/>
      <c r="H131" s="56"/>
      <c r="I131" s="56"/>
      <c r="J131" s="56"/>
      <c r="K131" s="56"/>
      <c r="L131" s="84" t="str">
        <f t="shared" si="3"/>
        <v>I y II Semestre 2016</v>
      </c>
      <c r="M131" s="84" t="s">
        <v>13</v>
      </c>
    </row>
    <row r="132" spans="1:13" ht="38.25" x14ac:dyDescent="0.25">
      <c r="A132" s="20" t="s">
        <v>132</v>
      </c>
      <c r="B132" s="47"/>
      <c r="C132" s="46"/>
      <c r="D132" s="46"/>
      <c r="E132" s="46"/>
      <c r="F132" s="46"/>
      <c r="G132" s="53"/>
      <c r="H132" s="47"/>
      <c r="I132" s="47"/>
      <c r="J132" s="125"/>
      <c r="K132" s="125"/>
      <c r="L132" s="84" t="str">
        <f t="shared" si="3"/>
        <v>I y II Semestre 2016</v>
      </c>
      <c r="M132" s="84" t="s">
        <v>13</v>
      </c>
    </row>
    <row r="133" spans="1:13" ht="38.25" x14ac:dyDescent="0.25">
      <c r="A133" s="20" t="s">
        <v>132</v>
      </c>
      <c r="B133" s="47"/>
      <c r="C133" s="46"/>
      <c r="D133" s="46"/>
      <c r="E133" s="46"/>
      <c r="F133" s="46"/>
      <c r="G133" s="53"/>
      <c r="H133" s="47"/>
      <c r="I133" s="47"/>
      <c r="J133" s="58"/>
      <c r="K133" s="58"/>
      <c r="L133" s="84" t="str">
        <f t="shared" ref="L133:L187" si="4">+L132</f>
        <v>I y II Semestre 2016</v>
      </c>
      <c r="M133" s="84" t="s">
        <v>13</v>
      </c>
    </row>
    <row r="134" spans="1:13" ht="38.25" x14ac:dyDescent="0.25">
      <c r="A134" s="20" t="s">
        <v>132</v>
      </c>
      <c r="B134" s="47"/>
      <c r="C134" s="46"/>
      <c r="D134" s="46"/>
      <c r="E134" s="46"/>
      <c r="F134" s="46"/>
      <c r="G134" s="57"/>
      <c r="H134" s="56"/>
      <c r="I134" s="56"/>
      <c r="J134" s="56"/>
      <c r="K134" s="57"/>
      <c r="L134" s="84" t="str">
        <f t="shared" si="4"/>
        <v>I y II Semestre 2016</v>
      </c>
      <c r="M134" s="84" t="s">
        <v>13</v>
      </c>
    </row>
    <row r="135" spans="1:13" ht="38.25" x14ac:dyDescent="0.25">
      <c r="A135" s="20" t="s">
        <v>132</v>
      </c>
      <c r="B135" s="47"/>
      <c r="C135" s="46"/>
      <c r="D135" s="46"/>
      <c r="E135" s="46"/>
      <c r="F135" s="46"/>
      <c r="G135" s="57"/>
      <c r="H135" s="57"/>
      <c r="I135" s="57"/>
      <c r="J135" s="57"/>
      <c r="K135" s="57"/>
      <c r="L135" s="84" t="str">
        <f t="shared" si="4"/>
        <v>I y II Semestre 2016</v>
      </c>
      <c r="M135" s="84" t="s">
        <v>13</v>
      </c>
    </row>
    <row r="136" spans="1:13" ht="38.25" x14ac:dyDescent="0.25">
      <c r="A136" s="20" t="s">
        <v>132</v>
      </c>
      <c r="B136" s="47"/>
      <c r="C136" s="46"/>
      <c r="D136" s="46"/>
      <c r="E136" s="46"/>
      <c r="F136" s="46"/>
      <c r="G136" s="53"/>
      <c r="H136" s="47"/>
      <c r="I136" s="47"/>
      <c r="J136" s="58"/>
      <c r="K136" s="58"/>
      <c r="L136" s="84" t="str">
        <f t="shared" si="4"/>
        <v>I y II Semestre 2016</v>
      </c>
      <c r="M136" s="84" t="s">
        <v>13</v>
      </c>
    </row>
    <row r="137" spans="1:13" ht="38.25" x14ac:dyDescent="0.25">
      <c r="A137" s="20" t="s">
        <v>132</v>
      </c>
      <c r="B137" s="47"/>
      <c r="C137" s="46"/>
      <c r="D137" s="46"/>
      <c r="E137" s="46"/>
      <c r="F137" s="46"/>
      <c r="G137" s="57"/>
      <c r="H137" s="57"/>
      <c r="I137" s="57"/>
      <c r="J137" s="57"/>
      <c r="K137" s="57"/>
      <c r="L137" s="84" t="str">
        <f t="shared" si="4"/>
        <v>I y II Semestre 2016</v>
      </c>
      <c r="M137" s="84" t="s">
        <v>13</v>
      </c>
    </row>
    <row r="138" spans="1:13" ht="38.25" x14ac:dyDescent="0.25">
      <c r="A138" s="20" t="s">
        <v>132</v>
      </c>
      <c r="B138" s="47"/>
      <c r="C138" s="46"/>
      <c r="D138" s="46"/>
      <c r="E138" s="46"/>
      <c r="F138" s="46"/>
      <c r="G138" s="57"/>
      <c r="H138" s="57"/>
      <c r="I138" s="57"/>
      <c r="J138" s="57"/>
      <c r="K138" s="57"/>
      <c r="L138" s="84" t="str">
        <f t="shared" si="4"/>
        <v>I y II Semestre 2016</v>
      </c>
      <c r="M138" s="84" t="s">
        <v>13</v>
      </c>
    </row>
    <row r="139" spans="1:13" ht="38.25" x14ac:dyDescent="0.25">
      <c r="A139" s="20" t="s">
        <v>132</v>
      </c>
      <c r="B139" s="47"/>
      <c r="C139" s="46"/>
      <c r="D139" s="46"/>
      <c r="E139" s="46"/>
      <c r="F139" s="46"/>
      <c r="G139" s="82"/>
      <c r="H139" s="47"/>
      <c r="I139" s="47"/>
      <c r="J139" s="58"/>
      <c r="K139" s="58"/>
      <c r="L139" s="84" t="str">
        <f t="shared" si="4"/>
        <v>I y II Semestre 2016</v>
      </c>
      <c r="M139" s="84" t="s">
        <v>13</v>
      </c>
    </row>
    <row r="140" spans="1:13" ht="38.25" x14ac:dyDescent="0.25">
      <c r="A140" s="20" t="s">
        <v>132</v>
      </c>
      <c r="B140" s="47"/>
      <c r="C140" s="46"/>
      <c r="D140" s="46"/>
      <c r="E140" s="46"/>
      <c r="F140" s="46"/>
      <c r="G140" s="57"/>
      <c r="H140" s="57"/>
      <c r="I140" s="57"/>
      <c r="J140" s="57"/>
      <c r="K140" s="57"/>
      <c r="L140" s="84" t="str">
        <f t="shared" si="4"/>
        <v>I y II Semestre 2016</v>
      </c>
      <c r="M140" s="84" t="s">
        <v>13</v>
      </c>
    </row>
    <row r="141" spans="1:13" ht="38.25" x14ac:dyDescent="0.25">
      <c r="A141" s="20" t="s">
        <v>132</v>
      </c>
      <c r="B141" s="47"/>
      <c r="C141" s="46"/>
      <c r="D141" s="46"/>
      <c r="E141" s="46"/>
      <c r="F141" s="46"/>
      <c r="G141" s="57"/>
      <c r="H141" s="57"/>
      <c r="I141" s="57"/>
      <c r="J141" s="57"/>
      <c r="K141" s="57"/>
      <c r="L141" s="84" t="str">
        <f t="shared" si="4"/>
        <v>I y II Semestre 2016</v>
      </c>
      <c r="M141" s="84" t="s">
        <v>13</v>
      </c>
    </row>
    <row r="142" spans="1:13" ht="38.25" x14ac:dyDescent="0.25">
      <c r="A142" s="20" t="s">
        <v>132</v>
      </c>
      <c r="B142" s="47"/>
      <c r="C142" s="46"/>
      <c r="D142" s="46"/>
      <c r="E142" s="46"/>
      <c r="F142" s="46"/>
      <c r="G142" s="57"/>
      <c r="H142" s="57"/>
      <c r="I142" s="57"/>
      <c r="J142" s="57"/>
      <c r="K142" s="57"/>
      <c r="L142" s="84" t="str">
        <f t="shared" si="4"/>
        <v>I y II Semestre 2016</v>
      </c>
      <c r="M142" s="84" t="s">
        <v>13</v>
      </c>
    </row>
    <row r="143" spans="1:13" ht="38.25" x14ac:dyDescent="0.25">
      <c r="A143" s="20" t="s">
        <v>132</v>
      </c>
      <c r="B143" s="47"/>
      <c r="C143" s="46"/>
      <c r="D143" s="46"/>
      <c r="E143" s="46"/>
      <c r="F143" s="46"/>
      <c r="G143" s="57"/>
      <c r="H143" s="57"/>
      <c r="I143" s="57"/>
      <c r="J143" s="57"/>
      <c r="K143" s="57"/>
      <c r="L143" s="84" t="str">
        <f t="shared" si="4"/>
        <v>I y II Semestre 2016</v>
      </c>
      <c r="M143" s="84" t="s">
        <v>13</v>
      </c>
    </row>
    <row r="144" spans="1:13" ht="38.25" x14ac:dyDescent="0.25">
      <c r="A144" s="20" t="s">
        <v>132</v>
      </c>
      <c r="B144" s="47"/>
      <c r="C144" s="46"/>
      <c r="D144" s="46"/>
      <c r="E144" s="46"/>
      <c r="F144" s="46"/>
      <c r="G144" s="53"/>
      <c r="H144" s="47"/>
      <c r="I144" s="47"/>
      <c r="J144" s="114"/>
      <c r="K144" s="114"/>
      <c r="L144" s="84" t="str">
        <f t="shared" si="4"/>
        <v>I y II Semestre 2016</v>
      </c>
      <c r="M144" s="84" t="s">
        <v>13</v>
      </c>
    </row>
    <row r="145" spans="1:13" ht="38.25" x14ac:dyDescent="0.25">
      <c r="A145" s="20" t="s">
        <v>132</v>
      </c>
      <c r="B145" s="47"/>
      <c r="C145" s="46"/>
      <c r="D145" s="46"/>
      <c r="E145" s="46"/>
      <c r="F145" s="46"/>
      <c r="G145" s="57"/>
      <c r="H145" s="57"/>
      <c r="I145" s="57"/>
      <c r="J145" s="57"/>
      <c r="K145" s="57"/>
      <c r="L145" s="84" t="str">
        <f t="shared" si="4"/>
        <v>I y II Semestre 2016</v>
      </c>
      <c r="M145" s="84" t="s">
        <v>13</v>
      </c>
    </row>
    <row r="146" spans="1:13" ht="38.25" x14ac:dyDescent="0.25">
      <c r="A146" s="20" t="s">
        <v>132</v>
      </c>
      <c r="B146" s="47"/>
      <c r="C146" s="46"/>
      <c r="D146" s="46"/>
      <c r="E146" s="46"/>
      <c r="F146" s="46"/>
      <c r="G146" s="53"/>
      <c r="H146" s="47"/>
      <c r="I146" s="47"/>
      <c r="J146" s="114"/>
      <c r="K146" s="114"/>
      <c r="L146" s="84" t="str">
        <f t="shared" si="4"/>
        <v>I y II Semestre 2016</v>
      </c>
      <c r="M146" s="84" t="s">
        <v>13</v>
      </c>
    </row>
    <row r="147" spans="1:13" ht="38.25" x14ac:dyDescent="0.25">
      <c r="A147" s="20" t="s">
        <v>132</v>
      </c>
      <c r="B147" s="47"/>
      <c r="C147" s="46"/>
      <c r="D147" s="46"/>
      <c r="E147" s="46"/>
      <c r="F147" s="46"/>
      <c r="G147" s="53"/>
      <c r="H147" s="47"/>
      <c r="I147" s="47"/>
      <c r="J147" s="58"/>
      <c r="K147" s="58"/>
      <c r="L147" s="84" t="str">
        <f t="shared" si="4"/>
        <v>I y II Semestre 2016</v>
      </c>
      <c r="M147" s="84" t="s">
        <v>13</v>
      </c>
    </row>
    <row r="148" spans="1:13" ht="38.25" x14ac:dyDescent="0.25">
      <c r="A148" s="118" t="s">
        <v>132</v>
      </c>
      <c r="B148" s="47"/>
      <c r="C148" s="46"/>
      <c r="D148" s="46"/>
      <c r="E148" s="46"/>
      <c r="F148" s="46"/>
      <c r="G148" s="53"/>
      <c r="H148" s="47"/>
      <c r="I148" s="47"/>
      <c r="J148" s="58"/>
      <c r="K148" s="58"/>
      <c r="L148" s="84" t="str">
        <f t="shared" si="4"/>
        <v>I y II Semestre 2016</v>
      </c>
      <c r="M148" s="84" t="s">
        <v>13</v>
      </c>
    </row>
    <row r="149" spans="1:13" ht="38.25" x14ac:dyDescent="0.25">
      <c r="A149" s="118" t="s">
        <v>132</v>
      </c>
      <c r="B149" s="47"/>
      <c r="C149" s="46"/>
      <c r="D149" s="46"/>
      <c r="E149" s="46"/>
      <c r="F149" s="46"/>
      <c r="G149" s="53"/>
      <c r="H149" s="47"/>
      <c r="I149" s="47"/>
      <c r="J149" s="58"/>
      <c r="K149" s="58"/>
      <c r="L149" s="84" t="str">
        <f t="shared" si="4"/>
        <v>I y II Semestre 2016</v>
      </c>
      <c r="M149" s="84" t="s">
        <v>13</v>
      </c>
    </row>
    <row r="150" spans="1:13" ht="38.25" x14ac:dyDescent="0.25">
      <c r="A150" s="118" t="s">
        <v>132</v>
      </c>
      <c r="B150" s="47"/>
      <c r="C150" s="46"/>
      <c r="D150" s="46"/>
      <c r="E150" s="46"/>
      <c r="F150" s="46"/>
      <c r="G150" s="53"/>
      <c r="H150" s="47"/>
      <c r="I150" s="47"/>
      <c r="J150" s="58"/>
      <c r="K150" s="58"/>
      <c r="L150" s="84" t="str">
        <f t="shared" si="4"/>
        <v>I y II Semestre 2016</v>
      </c>
      <c r="M150" s="84" t="s">
        <v>13</v>
      </c>
    </row>
    <row r="151" spans="1:13" ht="38.25" x14ac:dyDescent="0.25">
      <c r="A151" s="118" t="s">
        <v>132</v>
      </c>
      <c r="B151" s="47"/>
      <c r="C151" s="46"/>
      <c r="D151" s="46"/>
      <c r="E151" s="46"/>
      <c r="F151" s="46"/>
      <c r="G151" s="53"/>
      <c r="H151" s="47"/>
      <c r="I151" s="47"/>
      <c r="J151" s="58"/>
      <c r="K151" s="58"/>
      <c r="L151" s="84" t="str">
        <f t="shared" si="4"/>
        <v>I y II Semestre 2016</v>
      </c>
      <c r="M151" s="84" t="s">
        <v>13</v>
      </c>
    </row>
    <row r="152" spans="1:13" ht="38.25" x14ac:dyDescent="0.25">
      <c r="A152" s="20" t="s">
        <v>132</v>
      </c>
      <c r="B152" s="47"/>
      <c r="C152" s="46"/>
      <c r="D152" s="46"/>
      <c r="E152" s="46"/>
      <c r="F152" s="46"/>
      <c r="G152" s="53"/>
      <c r="H152" s="47"/>
      <c r="I152" s="47"/>
      <c r="J152" s="58"/>
      <c r="K152" s="58"/>
      <c r="L152" s="84" t="str">
        <f t="shared" si="4"/>
        <v>I y II Semestre 2016</v>
      </c>
      <c r="M152" s="84" t="s">
        <v>13</v>
      </c>
    </row>
    <row r="153" spans="1:13" ht="38.25" x14ac:dyDescent="0.25">
      <c r="A153" s="20" t="s">
        <v>132</v>
      </c>
      <c r="B153" s="47"/>
      <c r="C153" s="46"/>
      <c r="D153" s="46"/>
      <c r="E153" s="46"/>
      <c r="F153" s="46"/>
      <c r="G153" s="82"/>
      <c r="H153" s="47"/>
      <c r="I153" s="47"/>
      <c r="J153" s="58"/>
      <c r="K153" s="58"/>
      <c r="L153" s="84" t="str">
        <f t="shared" si="4"/>
        <v>I y II Semestre 2016</v>
      </c>
      <c r="M153" s="84" t="s">
        <v>13</v>
      </c>
    </row>
    <row r="154" spans="1:13" ht="38.25" x14ac:dyDescent="0.25">
      <c r="A154" s="20" t="s">
        <v>132</v>
      </c>
      <c r="B154" s="47"/>
      <c r="C154" s="47"/>
      <c r="D154" s="47"/>
      <c r="E154" s="47"/>
      <c r="F154" s="47"/>
      <c r="G154" s="57"/>
      <c r="H154" s="57"/>
      <c r="I154" s="57"/>
      <c r="J154" s="57"/>
      <c r="K154" s="57"/>
      <c r="L154" s="84" t="str">
        <f t="shared" si="4"/>
        <v>I y II Semestre 2016</v>
      </c>
      <c r="M154" s="84" t="s">
        <v>13</v>
      </c>
    </row>
    <row r="155" spans="1:13" ht="38.25" x14ac:dyDescent="0.25">
      <c r="A155" s="20" t="s">
        <v>132</v>
      </c>
      <c r="B155" s="47"/>
      <c r="C155" s="46"/>
      <c r="D155" s="46"/>
      <c r="E155" s="46"/>
      <c r="F155" s="46"/>
      <c r="G155" s="53"/>
      <c r="H155" s="47"/>
      <c r="I155" s="47"/>
      <c r="J155" s="58"/>
      <c r="K155" s="58"/>
      <c r="L155" s="84" t="str">
        <f t="shared" si="4"/>
        <v>I y II Semestre 2016</v>
      </c>
      <c r="M155" s="84" t="s">
        <v>13</v>
      </c>
    </row>
    <row r="156" spans="1:13" ht="38.25" x14ac:dyDescent="0.25">
      <c r="A156" s="20" t="s">
        <v>132</v>
      </c>
      <c r="B156" s="47"/>
      <c r="C156" s="46"/>
      <c r="D156" s="46"/>
      <c r="E156" s="46"/>
      <c r="F156" s="46"/>
      <c r="G156" s="57"/>
      <c r="H156" s="57"/>
      <c r="I156" s="57"/>
      <c r="J156" s="57"/>
      <c r="K156" s="57"/>
      <c r="L156" s="84" t="str">
        <f t="shared" si="4"/>
        <v>I y II Semestre 2016</v>
      </c>
      <c r="M156" s="84" t="s">
        <v>13</v>
      </c>
    </row>
    <row r="157" spans="1:13" ht="38.25" x14ac:dyDescent="0.25">
      <c r="A157" s="20" t="s">
        <v>132</v>
      </c>
      <c r="B157" s="47"/>
      <c r="C157" s="46"/>
      <c r="D157" s="46"/>
      <c r="E157" s="46"/>
      <c r="F157" s="46"/>
      <c r="G157" s="53"/>
      <c r="H157" s="47"/>
      <c r="I157" s="47"/>
      <c r="J157" s="125"/>
      <c r="K157" s="125"/>
      <c r="L157" s="84" t="str">
        <f t="shared" si="4"/>
        <v>I y II Semestre 2016</v>
      </c>
      <c r="M157" s="84" t="s">
        <v>13</v>
      </c>
    </row>
    <row r="158" spans="1:13" ht="38.25" x14ac:dyDescent="0.25">
      <c r="A158" s="20" t="s">
        <v>132</v>
      </c>
      <c r="B158" s="47"/>
      <c r="C158" s="46"/>
      <c r="D158" s="46"/>
      <c r="E158" s="46"/>
      <c r="F158" s="46"/>
      <c r="G158" s="82"/>
      <c r="H158" s="47"/>
      <c r="I158" s="47"/>
      <c r="J158" s="58"/>
      <c r="K158" s="58"/>
      <c r="L158" s="84" t="str">
        <f t="shared" si="4"/>
        <v>I y II Semestre 2016</v>
      </c>
      <c r="M158" s="84" t="s">
        <v>13</v>
      </c>
    </row>
    <row r="159" spans="1:13" ht="38.25" x14ac:dyDescent="0.25">
      <c r="A159" s="20" t="s">
        <v>132</v>
      </c>
      <c r="B159" s="47"/>
      <c r="C159" s="46"/>
      <c r="D159" s="46"/>
      <c r="E159" s="46"/>
      <c r="F159" s="46"/>
      <c r="G159" s="57"/>
      <c r="H159" s="57"/>
      <c r="I159" s="57"/>
      <c r="J159" s="57"/>
      <c r="K159" s="57"/>
      <c r="L159" s="84" t="str">
        <f t="shared" si="4"/>
        <v>I y II Semestre 2016</v>
      </c>
      <c r="M159" s="84" t="s">
        <v>13</v>
      </c>
    </row>
    <row r="160" spans="1:13" ht="38.25" x14ac:dyDescent="0.25">
      <c r="A160" s="20" t="s">
        <v>132</v>
      </c>
      <c r="B160" s="47"/>
      <c r="C160" s="46"/>
      <c r="D160" s="46"/>
      <c r="E160" s="46"/>
      <c r="F160" s="46"/>
      <c r="G160" s="53"/>
      <c r="H160" s="47"/>
      <c r="I160" s="47"/>
      <c r="J160" s="58"/>
      <c r="K160" s="58"/>
      <c r="L160" s="84" t="str">
        <f t="shared" si="4"/>
        <v>I y II Semestre 2016</v>
      </c>
      <c r="M160" s="84" t="s">
        <v>13</v>
      </c>
    </row>
    <row r="161" spans="1:13" ht="38.25" x14ac:dyDescent="0.25">
      <c r="A161" s="20" t="s">
        <v>132</v>
      </c>
      <c r="B161" s="47"/>
      <c r="C161" s="46"/>
      <c r="D161" s="46"/>
      <c r="E161" s="46"/>
      <c r="F161" s="46"/>
      <c r="G161" s="57"/>
      <c r="H161" s="57"/>
      <c r="I161" s="57"/>
      <c r="J161" s="57"/>
      <c r="K161" s="57"/>
      <c r="L161" s="84" t="str">
        <f t="shared" si="4"/>
        <v>I y II Semestre 2016</v>
      </c>
      <c r="M161" s="84" t="s">
        <v>13</v>
      </c>
    </row>
    <row r="162" spans="1:13" ht="38.25" x14ac:dyDescent="0.25">
      <c r="A162" s="20" t="s">
        <v>132</v>
      </c>
      <c r="B162" s="47"/>
      <c r="C162" s="46"/>
      <c r="D162" s="46"/>
      <c r="E162" s="46"/>
      <c r="F162" s="46"/>
      <c r="G162" s="57"/>
      <c r="H162" s="57"/>
      <c r="I162" s="57"/>
      <c r="J162" s="57"/>
      <c r="K162" s="57"/>
      <c r="L162" s="84" t="str">
        <f t="shared" si="4"/>
        <v>I y II Semestre 2016</v>
      </c>
      <c r="M162" s="84" t="s">
        <v>13</v>
      </c>
    </row>
    <row r="163" spans="1:13" ht="38.25" x14ac:dyDescent="0.25">
      <c r="A163" s="20" t="s">
        <v>132</v>
      </c>
      <c r="B163" s="47"/>
      <c r="C163" s="46"/>
      <c r="D163" s="46"/>
      <c r="E163" s="46"/>
      <c r="F163" s="46"/>
      <c r="G163" s="57"/>
      <c r="H163" s="57"/>
      <c r="I163" s="57"/>
      <c r="J163" s="57"/>
      <c r="K163" s="57"/>
      <c r="L163" s="84" t="str">
        <f t="shared" si="4"/>
        <v>I y II Semestre 2016</v>
      </c>
      <c r="M163" s="84" t="s">
        <v>13</v>
      </c>
    </row>
    <row r="164" spans="1:13" ht="38.25" x14ac:dyDescent="0.25">
      <c r="A164" s="20" t="s">
        <v>132</v>
      </c>
      <c r="B164" s="47"/>
      <c r="C164" s="46"/>
      <c r="D164" s="46"/>
      <c r="E164" s="46"/>
      <c r="F164" s="46"/>
      <c r="G164" s="57"/>
      <c r="H164" s="57"/>
      <c r="I164" s="57"/>
      <c r="J164" s="57"/>
      <c r="K164" s="57"/>
      <c r="L164" s="84" t="str">
        <f t="shared" si="4"/>
        <v>I y II Semestre 2016</v>
      </c>
      <c r="M164" s="84" t="s">
        <v>13</v>
      </c>
    </row>
    <row r="165" spans="1:13" ht="38.25" x14ac:dyDescent="0.25">
      <c r="A165" s="20" t="s">
        <v>132</v>
      </c>
      <c r="B165" s="47"/>
      <c r="C165" s="46"/>
      <c r="D165" s="46"/>
      <c r="E165" s="46"/>
      <c r="F165" s="46"/>
      <c r="G165" s="53"/>
      <c r="H165" s="47"/>
      <c r="I165" s="47"/>
      <c r="J165" s="58"/>
      <c r="K165" s="58"/>
      <c r="L165" s="84" t="str">
        <f t="shared" si="4"/>
        <v>I y II Semestre 2016</v>
      </c>
      <c r="M165" s="84" t="s">
        <v>13</v>
      </c>
    </row>
    <row r="166" spans="1:13" ht="38.25" x14ac:dyDescent="0.25">
      <c r="A166" s="118" t="s">
        <v>132</v>
      </c>
      <c r="B166" s="47"/>
      <c r="C166" s="46"/>
      <c r="D166" s="46"/>
      <c r="E166" s="46"/>
      <c r="F166" s="46"/>
      <c r="G166" s="124"/>
      <c r="H166" s="47"/>
      <c r="I166" s="47"/>
      <c r="J166" s="58"/>
      <c r="K166" s="58"/>
      <c r="L166" s="84" t="str">
        <f t="shared" si="4"/>
        <v>I y II Semestre 2016</v>
      </c>
      <c r="M166" s="84" t="s">
        <v>13</v>
      </c>
    </row>
    <row r="167" spans="1:13" ht="38.25" x14ac:dyDescent="0.25">
      <c r="A167" s="118" t="s">
        <v>132</v>
      </c>
      <c r="B167" s="47"/>
      <c r="C167" s="46"/>
      <c r="D167" s="46"/>
      <c r="E167" s="46"/>
      <c r="F167" s="46"/>
      <c r="G167" s="124"/>
      <c r="H167" s="47"/>
      <c r="I167" s="47"/>
      <c r="J167" s="58"/>
      <c r="K167" s="58"/>
      <c r="L167" s="84" t="str">
        <f t="shared" si="4"/>
        <v>I y II Semestre 2016</v>
      </c>
      <c r="M167" s="84" t="s">
        <v>13</v>
      </c>
    </row>
    <row r="168" spans="1:13" ht="38.25" x14ac:dyDescent="0.25">
      <c r="A168" s="118" t="s">
        <v>132</v>
      </c>
      <c r="B168" s="47"/>
      <c r="C168" s="46"/>
      <c r="D168" s="46"/>
      <c r="E168" s="46"/>
      <c r="F168" s="46"/>
      <c r="G168" s="124"/>
      <c r="H168" s="47"/>
      <c r="I168" s="47"/>
      <c r="J168" s="58"/>
      <c r="K168" s="58"/>
      <c r="L168" s="84" t="str">
        <f t="shared" si="4"/>
        <v>I y II Semestre 2016</v>
      </c>
      <c r="M168" s="84" t="s">
        <v>13</v>
      </c>
    </row>
    <row r="169" spans="1:13" ht="38.25" x14ac:dyDescent="0.25">
      <c r="A169" s="118" t="s">
        <v>132</v>
      </c>
      <c r="B169" s="47"/>
      <c r="C169" s="46"/>
      <c r="D169" s="46"/>
      <c r="E169" s="46"/>
      <c r="F169" s="46"/>
      <c r="G169" s="124"/>
      <c r="H169" s="47"/>
      <c r="I169" s="47"/>
      <c r="J169" s="58"/>
      <c r="K169" s="58"/>
      <c r="L169" s="84" t="str">
        <f t="shared" si="4"/>
        <v>I y II Semestre 2016</v>
      </c>
      <c r="M169" s="84" t="s">
        <v>13</v>
      </c>
    </row>
    <row r="170" spans="1:13" ht="38.25" x14ac:dyDescent="0.25">
      <c r="A170" s="20" t="s">
        <v>132</v>
      </c>
      <c r="B170" s="47"/>
      <c r="C170" s="46"/>
      <c r="D170" s="46"/>
      <c r="E170" s="46"/>
      <c r="F170" s="46"/>
      <c r="G170" s="57"/>
      <c r="H170" s="57"/>
      <c r="I170" s="57"/>
      <c r="J170" s="57"/>
      <c r="K170" s="57"/>
      <c r="L170" s="84" t="str">
        <f t="shared" si="4"/>
        <v>I y II Semestre 2016</v>
      </c>
      <c r="M170" s="84" t="s">
        <v>13</v>
      </c>
    </row>
    <row r="171" spans="1:13" ht="38.25" x14ac:dyDescent="0.25">
      <c r="A171" s="20" t="s">
        <v>132</v>
      </c>
      <c r="B171" s="47"/>
      <c r="C171" s="46"/>
      <c r="D171" s="46"/>
      <c r="E171" s="46"/>
      <c r="F171" s="46"/>
      <c r="G171" s="57"/>
      <c r="H171" s="56"/>
      <c r="I171" s="56"/>
      <c r="J171" s="56"/>
      <c r="K171" s="56"/>
      <c r="L171" s="84" t="str">
        <f t="shared" si="4"/>
        <v>I y II Semestre 2016</v>
      </c>
      <c r="M171" s="84" t="s">
        <v>13</v>
      </c>
    </row>
    <row r="172" spans="1:13" ht="38.25" x14ac:dyDescent="0.25">
      <c r="A172" s="118" t="s">
        <v>132</v>
      </c>
      <c r="B172" s="47"/>
      <c r="C172" s="46"/>
      <c r="D172" s="46"/>
      <c r="E172" s="46"/>
      <c r="F172" s="46"/>
      <c r="G172" s="82"/>
      <c r="H172" s="47"/>
      <c r="I172" s="47"/>
      <c r="J172" s="58"/>
      <c r="K172" s="58"/>
      <c r="L172" s="84" t="str">
        <f t="shared" si="4"/>
        <v>I y II Semestre 2016</v>
      </c>
      <c r="M172" s="84" t="s">
        <v>13</v>
      </c>
    </row>
    <row r="173" spans="1:13" ht="38.25" x14ac:dyDescent="0.25">
      <c r="A173" s="118" t="s">
        <v>132</v>
      </c>
      <c r="B173" s="47"/>
      <c r="C173" s="46"/>
      <c r="D173" s="46"/>
      <c r="E173" s="46"/>
      <c r="F173" s="46"/>
      <c r="G173" s="82"/>
      <c r="H173" s="47"/>
      <c r="I173" s="47"/>
      <c r="J173" s="58"/>
      <c r="K173" s="58"/>
      <c r="L173" s="84" t="str">
        <f t="shared" si="4"/>
        <v>I y II Semestre 2016</v>
      </c>
      <c r="M173" s="84" t="s">
        <v>13</v>
      </c>
    </row>
    <row r="174" spans="1:13" ht="38.25" x14ac:dyDescent="0.25">
      <c r="A174" s="118" t="s">
        <v>132</v>
      </c>
      <c r="B174" s="47"/>
      <c r="C174" s="46"/>
      <c r="D174" s="46"/>
      <c r="E174" s="46"/>
      <c r="F174" s="46"/>
      <c r="G174" s="82"/>
      <c r="H174" s="47"/>
      <c r="I174" s="47"/>
      <c r="J174" s="58"/>
      <c r="K174" s="58"/>
      <c r="L174" s="84" t="str">
        <f t="shared" si="4"/>
        <v>I y II Semestre 2016</v>
      </c>
      <c r="M174" s="84" t="s">
        <v>13</v>
      </c>
    </row>
    <row r="175" spans="1:13" ht="38.25" x14ac:dyDescent="0.25">
      <c r="A175" s="118" t="s">
        <v>132</v>
      </c>
      <c r="B175" s="47"/>
      <c r="C175" s="46"/>
      <c r="D175" s="46"/>
      <c r="E175" s="46"/>
      <c r="F175" s="46"/>
      <c r="G175" s="82"/>
      <c r="H175" s="47"/>
      <c r="I175" s="47"/>
      <c r="J175" s="58"/>
      <c r="K175" s="58"/>
      <c r="L175" s="84" t="str">
        <f t="shared" si="4"/>
        <v>I y II Semestre 2016</v>
      </c>
      <c r="M175" s="84" t="s">
        <v>13</v>
      </c>
    </row>
    <row r="176" spans="1:13" ht="38.25" x14ac:dyDescent="0.25">
      <c r="A176" s="20" t="s">
        <v>132</v>
      </c>
      <c r="B176" s="47"/>
      <c r="C176" s="46"/>
      <c r="D176" s="46"/>
      <c r="E176" s="46"/>
      <c r="F176" s="46"/>
      <c r="G176" s="53"/>
      <c r="H176" s="47"/>
      <c r="I176" s="47"/>
      <c r="J176" s="58"/>
      <c r="K176" s="58"/>
      <c r="L176" s="84" t="str">
        <f t="shared" si="4"/>
        <v>I y II Semestre 2016</v>
      </c>
      <c r="M176" s="84" t="s">
        <v>13</v>
      </c>
    </row>
    <row r="177" spans="1:13" ht="38.25" x14ac:dyDescent="0.25">
      <c r="A177" s="20" t="s">
        <v>132</v>
      </c>
      <c r="B177" s="47"/>
      <c r="C177" s="46"/>
      <c r="D177" s="46"/>
      <c r="E177" s="46"/>
      <c r="F177" s="46"/>
      <c r="G177" s="53"/>
      <c r="H177" s="47"/>
      <c r="I177" s="47"/>
      <c r="J177" s="58"/>
      <c r="K177" s="58"/>
      <c r="L177" s="84" t="str">
        <f t="shared" si="4"/>
        <v>I y II Semestre 2016</v>
      </c>
      <c r="M177" s="84" t="s">
        <v>13</v>
      </c>
    </row>
    <row r="178" spans="1:13" ht="38.25" x14ac:dyDescent="0.25">
      <c r="A178" s="20" t="s">
        <v>132</v>
      </c>
      <c r="B178" s="47"/>
      <c r="C178" s="46"/>
      <c r="D178" s="46"/>
      <c r="E178" s="46"/>
      <c r="F178" s="46"/>
      <c r="G178" s="57"/>
      <c r="H178" s="57"/>
      <c r="I178" s="57"/>
      <c r="J178" s="57"/>
      <c r="K178" s="57"/>
      <c r="L178" s="84" t="str">
        <f t="shared" si="4"/>
        <v>I y II Semestre 2016</v>
      </c>
      <c r="M178" s="84" t="s">
        <v>13</v>
      </c>
    </row>
    <row r="179" spans="1:13" ht="38.25" x14ac:dyDescent="0.25">
      <c r="A179" s="20" t="s">
        <v>132</v>
      </c>
      <c r="B179" s="47"/>
      <c r="C179" s="46"/>
      <c r="D179" s="46"/>
      <c r="E179" s="46"/>
      <c r="F179" s="46"/>
      <c r="G179" s="57"/>
      <c r="H179" s="57"/>
      <c r="I179" s="57"/>
      <c r="J179" s="57"/>
      <c r="K179" s="57"/>
      <c r="L179" s="84" t="str">
        <f t="shared" si="4"/>
        <v>I y II Semestre 2016</v>
      </c>
      <c r="M179" s="84" t="s">
        <v>13</v>
      </c>
    </row>
    <row r="180" spans="1:13" ht="38.25" x14ac:dyDescent="0.25">
      <c r="A180" s="20" t="s">
        <v>132</v>
      </c>
      <c r="B180" s="47"/>
      <c r="C180" s="46"/>
      <c r="D180" s="46"/>
      <c r="E180" s="46"/>
      <c r="F180" s="46"/>
      <c r="G180" s="57"/>
      <c r="H180" s="57"/>
      <c r="I180" s="57"/>
      <c r="J180" s="57"/>
      <c r="K180" s="57"/>
      <c r="L180" s="84" t="str">
        <f t="shared" si="4"/>
        <v>I y II Semestre 2016</v>
      </c>
      <c r="M180" s="84" t="s">
        <v>13</v>
      </c>
    </row>
    <row r="181" spans="1:13" ht="38.25" x14ac:dyDescent="0.25">
      <c r="A181" s="20" t="s">
        <v>132</v>
      </c>
      <c r="B181" s="47"/>
      <c r="C181" s="46"/>
      <c r="D181" s="46"/>
      <c r="E181" s="46"/>
      <c r="F181" s="46"/>
      <c r="G181" s="57"/>
      <c r="H181" s="57"/>
      <c r="I181" s="57"/>
      <c r="J181" s="57"/>
      <c r="K181" s="57"/>
      <c r="L181" s="84" t="str">
        <f t="shared" si="4"/>
        <v>I y II Semestre 2016</v>
      </c>
      <c r="M181" s="84" t="s">
        <v>13</v>
      </c>
    </row>
    <row r="182" spans="1:13" ht="38.25" x14ac:dyDescent="0.25">
      <c r="A182" s="20" t="s">
        <v>132</v>
      </c>
      <c r="B182" s="47"/>
      <c r="C182" s="46"/>
      <c r="D182" s="46"/>
      <c r="E182" s="46"/>
      <c r="F182" s="46"/>
      <c r="G182" s="57"/>
      <c r="H182" s="57"/>
      <c r="I182" s="57"/>
      <c r="J182" s="57"/>
      <c r="K182" s="57"/>
      <c r="L182" s="84" t="str">
        <f t="shared" si="4"/>
        <v>I y II Semestre 2016</v>
      </c>
      <c r="M182" s="84" t="s">
        <v>13</v>
      </c>
    </row>
    <row r="183" spans="1:13" ht="38.25" x14ac:dyDescent="0.25">
      <c r="A183" s="20" t="s">
        <v>132</v>
      </c>
      <c r="B183" s="47"/>
      <c r="C183" s="46"/>
      <c r="D183" s="46"/>
      <c r="E183" s="46"/>
      <c r="F183" s="46"/>
      <c r="G183" s="57"/>
      <c r="H183" s="57"/>
      <c r="I183" s="57"/>
      <c r="J183" s="57"/>
      <c r="K183" s="57"/>
      <c r="L183" s="84" t="str">
        <f t="shared" si="4"/>
        <v>I y II Semestre 2016</v>
      </c>
      <c r="M183" s="84" t="s">
        <v>13</v>
      </c>
    </row>
    <row r="184" spans="1:13" ht="38.25" x14ac:dyDescent="0.25">
      <c r="A184" s="20" t="s">
        <v>132</v>
      </c>
      <c r="B184" s="47"/>
      <c r="C184" s="46"/>
      <c r="D184" s="46"/>
      <c r="E184" s="46"/>
      <c r="F184" s="46"/>
      <c r="G184" s="57"/>
      <c r="H184" s="57"/>
      <c r="I184" s="57"/>
      <c r="J184" s="57"/>
      <c r="K184" s="57"/>
      <c r="L184" s="84" t="str">
        <f t="shared" si="4"/>
        <v>I y II Semestre 2016</v>
      </c>
      <c r="M184" s="84" t="s">
        <v>13</v>
      </c>
    </row>
    <row r="185" spans="1:13" ht="38.25" x14ac:dyDescent="0.25">
      <c r="A185" s="20" t="s">
        <v>132</v>
      </c>
      <c r="B185" s="47"/>
      <c r="C185" s="46"/>
      <c r="D185" s="46"/>
      <c r="E185" s="46"/>
      <c r="F185" s="46"/>
      <c r="G185" s="57"/>
      <c r="H185" s="57"/>
      <c r="I185" s="57"/>
      <c r="J185" s="57"/>
      <c r="K185" s="57"/>
      <c r="L185" s="84" t="str">
        <f t="shared" si="4"/>
        <v>I y II Semestre 2016</v>
      </c>
      <c r="M185" s="84" t="s">
        <v>13</v>
      </c>
    </row>
    <row r="186" spans="1:13" ht="38.25" x14ac:dyDescent="0.25">
      <c r="A186" s="20" t="s">
        <v>132</v>
      </c>
      <c r="B186" s="47"/>
      <c r="C186" s="46"/>
      <c r="D186" s="46"/>
      <c r="E186" s="46"/>
      <c r="F186" s="46"/>
      <c r="G186" s="57"/>
      <c r="H186" s="57"/>
      <c r="I186" s="57"/>
      <c r="J186" s="57"/>
      <c r="K186" s="57"/>
      <c r="L186" s="84" t="str">
        <f t="shared" si="4"/>
        <v>I y II Semestre 2016</v>
      </c>
      <c r="M186" s="84" t="s">
        <v>13</v>
      </c>
    </row>
    <row r="187" spans="1:13" ht="38.25" x14ac:dyDescent="0.25">
      <c r="A187" s="118" t="s">
        <v>132</v>
      </c>
      <c r="B187" s="47"/>
      <c r="C187" s="46"/>
      <c r="D187" s="46"/>
      <c r="E187" s="46"/>
      <c r="F187" s="46"/>
      <c r="G187" s="82"/>
      <c r="H187" s="47"/>
      <c r="I187" s="47"/>
      <c r="J187" s="58"/>
      <c r="K187" s="58"/>
      <c r="L187" s="84" t="str">
        <f t="shared" si="4"/>
        <v>I y II Semestre 2016</v>
      </c>
      <c r="M187" s="84" t="s">
        <v>13</v>
      </c>
    </row>
  </sheetData>
  <mergeCells count="2">
    <mergeCell ref="B2:D2"/>
    <mergeCell ref="A1:M1"/>
  </mergeCells>
  <hyperlinks>
    <hyperlink ref="B46" r:id="rId1" display="https://www.hacienda.go.cr/rp/ca/BusquedaMercancias.aspx?catalogo=COG&amp;codmerc=29904010000005"/>
    <hyperlink ref="B47" r:id="rId2" display="https://www.hacienda.go.cr/rp/ca/BusquedaMercancias.aspx?catalogo=COG&amp;codmerc=29904025000040"/>
    <hyperlink ref="B48" r:id="rId3" display="https://www.hacienda.go.cr/rp/ca/BusquedaMercancias.aspx?catalogo=COG&amp;codmerc=29904030000001"/>
    <hyperlink ref="B49" r:id="rId4" display="https://www.hacienda.go.cr/rp/ca/BusquedaMercancias.aspx?catalogo=COG&amp;codmerc=29904030000030"/>
    <hyperlink ref="B50" r:id="rId5" display="https://www.hacienda.go.cr/rp/ca/BusquedaMercancias.aspx?catalogo=COG&amp;codmerc=29904035000140"/>
    <hyperlink ref="B53" r:id="rId6" display="https://www.hacienda.go.cr/rp/ca/BusquedaMercancias.aspx?catalogo=COG&amp;codmerc=29904075000400"/>
    <hyperlink ref="B54" r:id="rId7" display="https://www.hacienda.go.cr/rp/ca/BusquedaMercancias.aspx?catalogo=COG&amp;codmerc=29904075001060"/>
    <hyperlink ref="B55" r:id="rId8" display="https://www.hacienda.go.cr/rp/ca/BusquedaMercancias.aspx?catalogo=COG&amp;codmerc=29904170000005"/>
    <hyperlink ref="B56" r:id="rId9" display="https://www.hacienda.go.cr/rp/ca/BusquedaMercancias.aspx?catalogo=COG&amp;codmerc=29904170001000"/>
    <hyperlink ref="B57" r:id="rId10" display="https://www.hacienda.go.cr/rp/ca/BusquedaMercancias.aspx?catalogo=COG&amp;codmerc=29904225000001"/>
    <hyperlink ref="B58" r:id="rId11" display="https://www.hacienda.go.cr/rp/ca/BusquedaMercancias.aspx?catalogo=COG&amp;codmerc=29904225001000"/>
    <hyperlink ref="B59" r:id="rId12" display="https://www.hacienda.go.cr/rp/ca/BusquedaMercancias.aspx?catalogo=COG&amp;codmerc=29904225001000"/>
    <hyperlink ref="B60" r:id="rId13" display="https://www.hacienda.go.cr/rp/ca/BusquedaMercancias.aspx?catalogo=COG&amp;codmerc=29904225001000"/>
    <hyperlink ref="B61" r:id="rId14" display="https://www.hacienda.go.cr/rp/ca/BusquedaMercancias.aspx?catalogo=COG&amp;codmerc=29904225002000"/>
    <hyperlink ref="B62" r:id="rId15" display="https://www.hacienda.go.cr/rp/ca/BusquedaMercancias.aspx?catalogo=COG&amp;codmerc=29904900003750"/>
    <hyperlink ref="B64" r:id="rId16" display="https://www.hacienda.go.cr/rp/ca/BusquedaMercancias.aspx?catalogo=COG&amp;codmerc=29905045000240"/>
    <hyperlink ref="B4" r:id="rId17" display="https://www.hacienda.go.cr/rp/ca/BusquedaMercancias.aspx?catalogo=COG&amp;codmerc=20102900000066"/>
    <hyperlink ref="B39" r:id="rId18" display="https://www.hacienda.go.cr/rp/ca/BusquedaMercancias.aspx?catalogo=COG&amp;codmerc=29903140175075"/>
    <hyperlink ref="B67" r:id="rId19" display="https://www.hacienda.go.cr/rp/ca/BusquedaMercancias.aspx?catalogo=COG&amp;codmerc=29999900090302"/>
    <hyperlink ref="B75" r:id="rId20" display="https://www.hacienda.go.cr/rp/ca/BusquedaMercancias.aspx?catalogo=COG&amp;codmerc=50103025000000"/>
    <hyperlink ref="B21" r:id="rId21" display="https://www.hacienda.go.cr/rp/ca/BusquedaMercancias.aspx?catalogo=COG&amp;codmerc=20399185000039"/>
    <hyperlink ref="B22" r:id="rId22" display="https://www.hacienda.go.cr/rp/ca/BusquedaMercancias.aspx?catalogo=COG&amp;codmerc=20399395000900"/>
    <hyperlink ref="D67" r:id="rId23" display="https://www.hacienda.go.cr/rp/ca/BusquedaMercancias.aspx?catalogo=COG&amp;codmerc=29999900090302"/>
  </hyperlinks>
  <pageMargins left="0.7" right="0.7" top="0.75" bottom="0.75" header="0.3" footer="0.3"/>
  <pageSetup orientation="portrait"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D1" workbookViewId="0">
      <selection activeCell="H14" sqref="H14:H16"/>
    </sheetView>
  </sheetViews>
  <sheetFormatPr baseColWidth="10" defaultColWidth="15.28515625" defaultRowHeight="12.75" x14ac:dyDescent="0.2"/>
  <cols>
    <col min="1" max="2" width="15.28515625" style="1"/>
    <col min="3" max="6" width="15.28515625" style="89"/>
    <col min="7" max="8" width="15.28515625" style="1"/>
    <col min="9" max="9" width="15.28515625" style="3"/>
    <col min="10" max="11" width="15.28515625" style="90"/>
    <col min="12" max="13" width="15.28515625" style="4"/>
    <col min="14" max="16384" width="15.28515625" style="1"/>
  </cols>
  <sheetData>
    <row r="1" spans="1:13" x14ac:dyDescent="0.2">
      <c r="A1" s="141" t="s">
        <v>132</v>
      </c>
      <c r="B1" s="141"/>
      <c r="C1" s="141"/>
      <c r="D1" s="141"/>
      <c r="E1" s="141"/>
      <c r="F1" s="141"/>
      <c r="G1" s="141"/>
      <c r="H1" s="141"/>
      <c r="I1" s="141"/>
      <c r="J1" s="141"/>
      <c r="K1" s="141"/>
      <c r="L1" s="141"/>
      <c r="M1" s="141"/>
    </row>
    <row r="2" spans="1:13" x14ac:dyDescent="0.2">
      <c r="A2" s="33"/>
      <c r="B2" s="141" t="s">
        <v>1</v>
      </c>
      <c r="C2" s="141"/>
      <c r="D2" s="141"/>
      <c r="E2" s="101"/>
      <c r="F2" s="101"/>
      <c r="G2" s="33"/>
      <c r="H2" s="33"/>
      <c r="I2" s="113"/>
      <c r="J2" s="35"/>
      <c r="K2" s="36"/>
      <c r="L2" s="37"/>
      <c r="M2" s="37"/>
    </row>
    <row r="3" spans="1:13" ht="25.5" x14ac:dyDescent="0.2">
      <c r="A3" s="38" t="s">
        <v>2</v>
      </c>
      <c r="B3" s="39" t="s">
        <v>3</v>
      </c>
      <c r="C3" s="40" t="s">
        <v>4</v>
      </c>
      <c r="D3" s="40" t="s">
        <v>5</v>
      </c>
      <c r="E3" s="40" t="s">
        <v>499</v>
      </c>
      <c r="F3" s="40" t="s">
        <v>500</v>
      </c>
      <c r="G3" s="41" t="s">
        <v>6</v>
      </c>
      <c r="H3" s="42" t="s">
        <v>7</v>
      </c>
      <c r="I3" s="42" t="s">
        <v>8</v>
      </c>
      <c r="J3" s="43" t="s">
        <v>9</v>
      </c>
      <c r="K3" s="44" t="s">
        <v>10</v>
      </c>
      <c r="L3" s="41" t="s">
        <v>11</v>
      </c>
      <c r="M3" s="41" t="s">
        <v>12</v>
      </c>
    </row>
    <row r="4" spans="1:13" s="75" customFormat="1" ht="25.5" x14ac:dyDescent="0.2">
      <c r="A4" s="70" t="s">
        <v>132</v>
      </c>
      <c r="B4" s="71">
        <v>29904</v>
      </c>
      <c r="C4" s="72" t="s">
        <v>14</v>
      </c>
      <c r="D4" s="72" t="s">
        <v>54</v>
      </c>
      <c r="E4" s="72" t="s">
        <v>501</v>
      </c>
      <c r="F4" s="72" t="s">
        <v>502</v>
      </c>
      <c r="G4" s="70" t="s">
        <v>260</v>
      </c>
      <c r="H4" s="71" t="s">
        <v>42</v>
      </c>
      <c r="I4" s="73">
        <v>150</v>
      </c>
      <c r="J4" s="74">
        <v>3520</v>
      </c>
      <c r="K4" s="74">
        <f t="shared" ref="K4:K47" si="0">+I4*J4</f>
        <v>528000</v>
      </c>
      <c r="L4" s="51" t="s">
        <v>136</v>
      </c>
      <c r="M4" s="51" t="s">
        <v>576</v>
      </c>
    </row>
    <row r="5" spans="1:13" s="75" customFormat="1" ht="25.5" x14ac:dyDescent="0.2">
      <c r="A5" s="70" t="s">
        <v>132</v>
      </c>
      <c r="B5" s="71">
        <v>20301</v>
      </c>
      <c r="C5" s="72" t="s">
        <v>16</v>
      </c>
      <c r="D5" s="72" t="s">
        <v>261</v>
      </c>
      <c r="E5" s="72" t="s">
        <v>503</v>
      </c>
      <c r="F5" s="72" t="s">
        <v>504</v>
      </c>
      <c r="G5" s="70" t="s">
        <v>262</v>
      </c>
      <c r="H5" s="76" t="s">
        <v>42</v>
      </c>
      <c r="I5" s="73">
        <v>1</v>
      </c>
      <c r="J5" s="74">
        <v>152000</v>
      </c>
      <c r="K5" s="74">
        <f t="shared" si="0"/>
        <v>152000</v>
      </c>
      <c r="L5" s="51" t="s">
        <v>136</v>
      </c>
      <c r="M5" s="51" t="s">
        <v>13</v>
      </c>
    </row>
    <row r="6" spans="1:13" s="75" customFormat="1" ht="25.5" x14ac:dyDescent="0.2">
      <c r="A6" s="70" t="s">
        <v>132</v>
      </c>
      <c r="B6" s="71">
        <v>29904</v>
      </c>
      <c r="C6" s="72" t="s">
        <v>228</v>
      </c>
      <c r="D6" s="72" t="s">
        <v>17</v>
      </c>
      <c r="E6" s="72" t="s">
        <v>505</v>
      </c>
      <c r="F6" s="72" t="s">
        <v>506</v>
      </c>
      <c r="G6" s="77" t="s">
        <v>263</v>
      </c>
      <c r="H6" s="77" t="s">
        <v>264</v>
      </c>
      <c r="I6" s="77">
        <v>43</v>
      </c>
      <c r="J6" s="77">
        <v>3850</v>
      </c>
      <c r="K6" s="74">
        <f t="shared" si="0"/>
        <v>165550</v>
      </c>
      <c r="L6" s="51" t="s">
        <v>136</v>
      </c>
      <c r="M6" s="51" t="s">
        <v>13</v>
      </c>
    </row>
    <row r="7" spans="1:13" s="75" customFormat="1" ht="25.5" x14ac:dyDescent="0.2">
      <c r="A7" s="70" t="s">
        <v>132</v>
      </c>
      <c r="B7" s="71">
        <v>29904</v>
      </c>
      <c r="C7" s="72" t="s">
        <v>16</v>
      </c>
      <c r="D7" s="72" t="s">
        <v>265</v>
      </c>
      <c r="E7" s="72" t="s">
        <v>507</v>
      </c>
      <c r="F7" s="72" t="s">
        <v>508</v>
      </c>
      <c r="G7" s="77" t="s">
        <v>266</v>
      </c>
      <c r="H7" s="77" t="s">
        <v>264</v>
      </c>
      <c r="I7" s="77">
        <v>129</v>
      </c>
      <c r="J7" s="77">
        <v>3410</v>
      </c>
      <c r="K7" s="74">
        <f t="shared" si="0"/>
        <v>439890</v>
      </c>
      <c r="L7" s="51" t="s">
        <v>136</v>
      </c>
      <c r="M7" s="51" t="s">
        <v>13</v>
      </c>
    </row>
    <row r="8" spans="1:13" s="75" customFormat="1" ht="25.5" x14ac:dyDescent="0.2">
      <c r="A8" s="70" t="s">
        <v>132</v>
      </c>
      <c r="B8" s="71">
        <v>29904</v>
      </c>
      <c r="C8" s="72" t="s">
        <v>211</v>
      </c>
      <c r="D8" s="72" t="s">
        <v>54</v>
      </c>
      <c r="E8" s="72" t="s">
        <v>507</v>
      </c>
      <c r="F8" s="72" t="s">
        <v>509</v>
      </c>
      <c r="G8" s="77" t="s">
        <v>267</v>
      </c>
      <c r="H8" s="77" t="s">
        <v>264</v>
      </c>
      <c r="I8" s="77">
        <v>45</v>
      </c>
      <c r="J8" s="77">
        <v>3410</v>
      </c>
      <c r="K8" s="74">
        <f t="shared" si="0"/>
        <v>153450</v>
      </c>
      <c r="L8" s="51" t="s">
        <v>136</v>
      </c>
      <c r="M8" s="51" t="s">
        <v>13</v>
      </c>
    </row>
    <row r="9" spans="1:13" s="75" customFormat="1" ht="25.5" x14ac:dyDescent="0.2">
      <c r="A9" s="70" t="s">
        <v>132</v>
      </c>
      <c r="B9" s="71">
        <v>29904</v>
      </c>
      <c r="C9" s="72" t="s">
        <v>211</v>
      </c>
      <c r="D9" s="72" t="s">
        <v>54</v>
      </c>
      <c r="E9" s="72" t="s">
        <v>507</v>
      </c>
      <c r="F9" s="72" t="s">
        <v>510</v>
      </c>
      <c r="G9" s="78" t="s">
        <v>268</v>
      </c>
      <c r="H9" s="77" t="s">
        <v>264</v>
      </c>
      <c r="I9" s="73">
        <v>27</v>
      </c>
      <c r="J9" s="74">
        <v>3410</v>
      </c>
      <c r="K9" s="74">
        <f t="shared" si="0"/>
        <v>92070</v>
      </c>
      <c r="L9" s="51" t="s">
        <v>136</v>
      </c>
      <c r="M9" s="51" t="s">
        <v>13</v>
      </c>
    </row>
    <row r="10" spans="1:13" s="75" customFormat="1" ht="25.5" x14ac:dyDescent="0.2">
      <c r="A10" s="70" t="s">
        <v>132</v>
      </c>
      <c r="B10" s="71">
        <v>20203</v>
      </c>
      <c r="C10" s="72" t="s">
        <v>21</v>
      </c>
      <c r="D10" s="72" t="s">
        <v>139</v>
      </c>
      <c r="E10" s="72" t="s">
        <v>511</v>
      </c>
      <c r="F10" s="72" t="s">
        <v>512</v>
      </c>
      <c r="G10" s="79" t="s">
        <v>269</v>
      </c>
      <c r="H10" s="80" t="s">
        <v>270</v>
      </c>
      <c r="I10" s="80">
        <v>70</v>
      </c>
      <c r="J10" s="80">
        <v>5950</v>
      </c>
      <c r="K10" s="74">
        <f t="shared" si="0"/>
        <v>416500</v>
      </c>
      <c r="L10" s="51" t="s">
        <v>136</v>
      </c>
      <c r="M10" s="51" t="s">
        <v>13</v>
      </c>
    </row>
    <row r="11" spans="1:13" s="75" customFormat="1" ht="25.5" x14ac:dyDescent="0.2">
      <c r="A11" s="70" t="s">
        <v>132</v>
      </c>
      <c r="B11" s="71">
        <v>20203</v>
      </c>
      <c r="C11" s="72" t="s">
        <v>21</v>
      </c>
      <c r="D11" s="72" t="s">
        <v>25</v>
      </c>
      <c r="E11" s="72" t="s">
        <v>511</v>
      </c>
      <c r="F11" s="72" t="s">
        <v>512</v>
      </c>
      <c r="G11" s="79" t="s">
        <v>271</v>
      </c>
      <c r="H11" s="80" t="s">
        <v>270</v>
      </c>
      <c r="I11" s="80">
        <v>325</v>
      </c>
      <c r="J11" s="80">
        <v>3000</v>
      </c>
      <c r="K11" s="74">
        <f t="shared" si="0"/>
        <v>975000</v>
      </c>
      <c r="L11" s="51" t="s">
        <v>136</v>
      </c>
      <c r="M11" s="51" t="s">
        <v>13</v>
      </c>
    </row>
    <row r="12" spans="1:13" s="75" customFormat="1" ht="38.25" x14ac:dyDescent="0.2">
      <c r="A12" s="78" t="s">
        <v>132</v>
      </c>
      <c r="B12" s="71">
        <v>29999</v>
      </c>
      <c r="C12" s="72" t="s">
        <v>16</v>
      </c>
      <c r="D12" s="72" t="s">
        <v>272</v>
      </c>
      <c r="E12" s="72" t="s">
        <v>513</v>
      </c>
      <c r="F12" s="72" t="s">
        <v>514</v>
      </c>
      <c r="G12" s="70" t="s">
        <v>273</v>
      </c>
      <c r="H12" s="76" t="s">
        <v>42</v>
      </c>
      <c r="I12" s="73">
        <v>97</v>
      </c>
      <c r="J12" s="74">
        <v>247</v>
      </c>
      <c r="K12" s="74">
        <f t="shared" si="0"/>
        <v>23959</v>
      </c>
      <c r="L12" s="51" t="s">
        <v>136</v>
      </c>
      <c r="M12" s="51" t="s">
        <v>13</v>
      </c>
    </row>
    <row r="13" spans="1:13" s="75" customFormat="1" ht="25.5" x14ac:dyDescent="0.2">
      <c r="A13" s="78" t="s">
        <v>132</v>
      </c>
      <c r="B13" s="71">
        <v>20203</v>
      </c>
      <c r="C13" s="72" t="s">
        <v>30</v>
      </c>
      <c r="D13" s="72" t="s">
        <v>54</v>
      </c>
      <c r="E13" s="72" t="s">
        <v>515</v>
      </c>
      <c r="F13" s="72" t="s">
        <v>516</v>
      </c>
      <c r="G13" s="70" t="s">
        <v>274</v>
      </c>
      <c r="H13" s="76" t="s">
        <v>42</v>
      </c>
      <c r="I13" s="73">
        <v>301</v>
      </c>
      <c r="J13" s="74">
        <v>2162</v>
      </c>
      <c r="K13" s="74">
        <f t="shared" si="0"/>
        <v>650762</v>
      </c>
      <c r="L13" s="51" t="s">
        <v>136</v>
      </c>
      <c r="M13" s="51" t="s">
        <v>13</v>
      </c>
    </row>
    <row r="14" spans="1:13" s="75" customFormat="1" ht="25.5" x14ac:dyDescent="0.2">
      <c r="A14" s="78" t="s">
        <v>132</v>
      </c>
      <c r="B14" s="71">
        <v>20203</v>
      </c>
      <c r="C14" s="72" t="s">
        <v>30</v>
      </c>
      <c r="D14" s="72" t="s">
        <v>54</v>
      </c>
      <c r="E14" s="72" t="s">
        <v>517</v>
      </c>
      <c r="F14" s="130" t="s">
        <v>518</v>
      </c>
      <c r="G14" s="70" t="s">
        <v>275</v>
      </c>
      <c r="H14" s="76" t="s">
        <v>42</v>
      </c>
      <c r="I14" s="73">
        <v>315</v>
      </c>
      <c r="J14" s="74">
        <v>2265</v>
      </c>
      <c r="K14" s="74">
        <f t="shared" si="0"/>
        <v>713475</v>
      </c>
      <c r="L14" s="51" t="s">
        <v>136</v>
      </c>
      <c r="M14" s="51" t="s">
        <v>13</v>
      </c>
    </row>
    <row r="15" spans="1:13" s="75" customFormat="1" ht="38.25" x14ac:dyDescent="0.2">
      <c r="A15" s="70" t="s">
        <v>132</v>
      </c>
      <c r="B15" s="71">
        <v>29904</v>
      </c>
      <c r="C15" s="72" t="s">
        <v>211</v>
      </c>
      <c r="D15" s="72" t="s">
        <v>22</v>
      </c>
      <c r="E15" s="72" t="s">
        <v>519</v>
      </c>
      <c r="F15" s="72" t="s">
        <v>520</v>
      </c>
      <c r="G15" s="70" t="s">
        <v>276</v>
      </c>
      <c r="H15" s="76" t="s">
        <v>42</v>
      </c>
      <c r="I15" s="73">
        <v>63</v>
      </c>
      <c r="J15" s="74">
        <v>8800</v>
      </c>
      <c r="K15" s="74">
        <f t="shared" si="0"/>
        <v>554400</v>
      </c>
      <c r="L15" s="51" t="s">
        <v>136</v>
      </c>
      <c r="M15" s="51" t="s">
        <v>13</v>
      </c>
    </row>
    <row r="16" spans="1:13" s="75" customFormat="1" ht="26.25" x14ac:dyDescent="0.25">
      <c r="A16" s="70" t="s">
        <v>132</v>
      </c>
      <c r="B16" s="71">
        <v>29904</v>
      </c>
      <c r="C16" s="72" t="s">
        <v>211</v>
      </c>
      <c r="D16" s="72" t="s">
        <v>22</v>
      </c>
      <c r="E16" s="131" t="s">
        <v>519</v>
      </c>
      <c r="F16" s="132">
        <v>92095618</v>
      </c>
      <c r="G16" s="70" t="s">
        <v>277</v>
      </c>
      <c r="H16" s="76" t="s">
        <v>42</v>
      </c>
      <c r="I16" s="73">
        <v>64</v>
      </c>
      <c r="J16" s="74">
        <v>5720</v>
      </c>
      <c r="K16" s="74">
        <f t="shared" si="0"/>
        <v>366080</v>
      </c>
      <c r="L16" s="51" t="s">
        <v>136</v>
      </c>
      <c r="M16" s="51" t="s">
        <v>13</v>
      </c>
    </row>
    <row r="17" spans="1:13" s="75" customFormat="1" ht="38.25" x14ac:dyDescent="0.2">
      <c r="A17" s="78" t="s">
        <v>132</v>
      </c>
      <c r="B17" s="71">
        <v>20102</v>
      </c>
      <c r="C17" s="72" t="s">
        <v>164</v>
      </c>
      <c r="D17" s="72" t="s">
        <v>278</v>
      </c>
      <c r="E17" s="72" t="s">
        <v>521</v>
      </c>
      <c r="F17" s="72" t="s">
        <v>522</v>
      </c>
      <c r="G17" s="70" t="s">
        <v>279</v>
      </c>
      <c r="H17" s="76" t="s">
        <v>42</v>
      </c>
      <c r="I17" s="73">
        <v>36</v>
      </c>
      <c r="J17" s="74">
        <v>2890</v>
      </c>
      <c r="K17" s="74">
        <f t="shared" si="0"/>
        <v>104040</v>
      </c>
      <c r="L17" s="51" t="s">
        <v>136</v>
      </c>
      <c r="M17" s="51" t="s">
        <v>13</v>
      </c>
    </row>
    <row r="18" spans="1:13" s="75" customFormat="1" ht="38.25" x14ac:dyDescent="0.2">
      <c r="A18" s="70" t="s">
        <v>132</v>
      </c>
      <c r="B18" s="71">
        <v>29907</v>
      </c>
      <c r="C18" s="72" t="s">
        <v>218</v>
      </c>
      <c r="D18" s="72" t="s">
        <v>280</v>
      </c>
      <c r="E18" s="72" t="s">
        <v>523</v>
      </c>
      <c r="F18" s="72" t="s">
        <v>524</v>
      </c>
      <c r="G18" s="70" t="s">
        <v>525</v>
      </c>
      <c r="H18" s="76" t="s">
        <v>42</v>
      </c>
      <c r="I18" s="73">
        <v>6</v>
      </c>
      <c r="J18" s="74">
        <v>4200</v>
      </c>
      <c r="K18" s="74">
        <f t="shared" si="0"/>
        <v>25200</v>
      </c>
      <c r="L18" s="51" t="s">
        <v>136</v>
      </c>
      <c r="M18" s="51" t="s">
        <v>13</v>
      </c>
    </row>
    <row r="19" spans="1:13" s="75" customFormat="1" ht="25.5" x14ac:dyDescent="0.2">
      <c r="A19" s="78" t="s">
        <v>132</v>
      </c>
      <c r="B19" s="71">
        <v>29905</v>
      </c>
      <c r="C19" s="72" t="s">
        <v>32</v>
      </c>
      <c r="D19" s="72" t="s">
        <v>281</v>
      </c>
      <c r="E19" s="133">
        <v>53131608</v>
      </c>
      <c r="F19" s="134" t="s">
        <v>526</v>
      </c>
      <c r="G19" s="70" t="s">
        <v>282</v>
      </c>
      <c r="H19" s="76" t="s">
        <v>42</v>
      </c>
      <c r="I19" s="73">
        <v>350</v>
      </c>
      <c r="J19" s="74">
        <v>625</v>
      </c>
      <c r="K19" s="74">
        <f t="shared" si="0"/>
        <v>218750</v>
      </c>
      <c r="L19" s="51" t="s">
        <v>136</v>
      </c>
      <c r="M19" s="51" t="s">
        <v>13</v>
      </c>
    </row>
    <row r="20" spans="1:13" s="75" customFormat="1" ht="63.75" x14ac:dyDescent="0.2">
      <c r="A20" s="78" t="s">
        <v>132</v>
      </c>
      <c r="B20" s="71">
        <v>20203</v>
      </c>
      <c r="C20" s="72" t="s">
        <v>18</v>
      </c>
      <c r="D20" s="72" t="s">
        <v>265</v>
      </c>
      <c r="E20" s="72" t="s">
        <v>527</v>
      </c>
      <c r="F20" s="72" t="s">
        <v>528</v>
      </c>
      <c r="G20" s="70" t="s">
        <v>283</v>
      </c>
      <c r="H20" s="76" t="s">
        <v>42</v>
      </c>
      <c r="I20" s="73">
        <v>152</v>
      </c>
      <c r="J20" s="81">
        <v>11025</v>
      </c>
      <c r="K20" s="74">
        <f t="shared" si="0"/>
        <v>1675800</v>
      </c>
      <c r="L20" s="51" t="s">
        <v>136</v>
      </c>
      <c r="M20" s="51" t="s">
        <v>13</v>
      </c>
    </row>
    <row r="21" spans="1:13" s="75" customFormat="1" ht="25.5" x14ac:dyDescent="0.2">
      <c r="A21" s="82" t="s">
        <v>132</v>
      </c>
      <c r="B21" s="73">
        <v>29905</v>
      </c>
      <c r="C21" s="83" t="s">
        <v>32</v>
      </c>
      <c r="D21" s="83" t="s">
        <v>284</v>
      </c>
      <c r="E21" s="133">
        <v>53131608</v>
      </c>
      <c r="F21" s="134" t="s">
        <v>526</v>
      </c>
      <c r="G21" s="53" t="s">
        <v>285</v>
      </c>
      <c r="H21" s="73" t="s">
        <v>42</v>
      </c>
      <c r="I21" s="73">
        <v>363</v>
      </c>
      <c r="J21" s="58">
        <v>400</v>
      </c>
      <c r="K21" s="74">
        <f t="shared" si="0"/>
        <v>145200</v>
      </c>
      <c r="L21" s="51" t="s">
        <v>136</v>
      </c>
      <c r="M21" s="84" t="s">
        <v>13</v>
      </c>
    </row>
    <row r="22" spans="1:13" s="75" customFormat="1" ht="51.75" x14ac:dyDescent="0.25">
      <c r="A22" s="70" t="s">
        <v>132</v>
      </c>
      <c r="B22" s="71">
        <v>29904</v>
      </c>
      <c r="C22" s="72" t="s">
        <v>225</v>
      </c>
      <c r="D22" s="72" t="s">
        <v>17</v>
      </c>
      <c r="E22" s="131" t="s">
        <v>519</v>
      </c>
      <c r="F22" s="132">
        <v>92095618</v>
      </c>
      <c r="G22" s="70" t="s">
        <v>286</v>
      </c>
      <c r="H22" s="85" t="s">
        <v>41</v>
      </c>
      <c r="I22" s="73">
        <v>78</v>
      </c>
      <c r="J22" s="74">
        <v>12000</v>
      </c>
      <c r="K22" s="74">
        <f t="shared" si="0"/>
        <v>936000</v>
      </c>
      <c r="L22" s="51" t="s">
        <v>136</v>
      </c>
      <c r="M22" s="51" t="s">
        <v>13</v>
      </c>
    </row>
    <row r="23" spans="1:13" s="75" customFormat="1" ht="25.5" x14ac:dyDescent="0.2">
      <c r="A23" s="70" t="s">
        <v>132</v>
      </c>
      <c r="B23" s="71">
        <v>29904</v>
      </c>
      <c r="C23" s="72" t="s">
        <v>16</v>
      </c>
      <c r="D23" s="72" t="s">
        <v>287</v>
      </c>
      <c r="E23" s="72" t="s">
        <v>529</v>
      </c>
      <c r="F23" s="72" t="s">
        <v>530</v>
      </c>
      <c r="G23" s="78" t="s">
        <v>288</v>
      </c>
      <c r="H23" s="85" t="s">
        <v>41</v>
      </c>
      <c r="I23" s="73">
        <v>50</v>
      </c>
      <c r="J23" s="74">
        <v>10780</v>
      </c>
      <c r="K23" s="74">
        <f t="shared" si="0"/>
        <v>539000</v>
      </c>
      <c r="L23" s="51" t="s">
        <v>136</v>
      </c>
      <c r="M23" s="51" t="s">
        <v>13</v>
      </c>
    </row>
    <row r="24" spans="1:13" s="75" customFormat="1" ht="25.5" x14ac:dyDescent="0.2">
      <c r="A24" s="70" t="s">
        <v>132</v>
      </c>
      <c r="B24" s="71">
        <v>29904</v>
      </c>
      <c r="C24" s="72" t="s">
        <v>16</v>
      </c>
      <c r="D24" s="72" t="s">
        <v>287</v>
      </c>
      <c r="E24" s="72" t="s">
        <v>529</v>
      </c>
      <c r="F24" s="72" t="s">
        <v>531</v>
      </c>
      <c r="G24" s="78" t="s">
        <v>289</v>
      </c>
      <c r="H24" s="85" t="s">
        <v>41</v>
      </c>
      <c r="I24" s="73">
        <v>50</v>
      </c>
      <c r="J24" s="74">
        <v>10780</v>
      </c>
      <c r="K24" s="74">
        <f t="shared" si="0"/>
        <v>539000</v>
      </c>
      <c r="L24" s="51" t="s">
        <v>136</v>
      </c>
      <c r="M24" s="51" t="s">
        <v>13</v>
      </c>
    </row>
    <row r="25" spans="1:13" s="75" customFormat="1" ht="25.5" x14ac:dyDescent="0.2">
      <c r="A25" s="70" t="s">
        <v>132</v>
      </c>
      <c r="B25" s="71">
        <v>29904</v>
      </c>
      <c r="C25" s="72" t="s">
        <v>16</v>
      </c>
      <c r="D25" s="72" t="s">
        <v>287</v>
      </c>
      <c r="E25" s="72" t="s">
        <v>532</v>
      </c>
      <c r="F25" s="72" t="s">
        <v>533</v>
      </c>
      <c r="G25" s="78" t="s">
        <v>290</v>
      </c>
      <c r="H25" s="85" t="s">
        <v>41</v>
      </c>
      <c r="I25" s="73">
        <v>50</v>
      </c>
      <c r="J25" s="74">
        <v>10780</v>
      </c>
      <c r="K25" s="74">
        <f t="shared" si="0"/>
        <v>539000</v>
      </c>
      <c r="L25" s="51" t="s">
        <v>136</v>
      </c>
      <c r="M25" s="51" t="s">
        <v>13</v>
      </c>
    </row>
    <row r="26" spans="1:13" s="75" customFormat="1" ht="51" x14ac:dyDescent="0.2">
      <c r="A26" s="78" t="s">
        <v>132</v>
      </c>
      <c r="B26" s="71">
        <v>20203</v>
      </c>
      <c r="C26" s="72" t="s">
        <v>16</v>
      </c>
      <c r="D26" s="72" t="s">
        <v>139</v>
      </c>
      <c r="E26" s="72" t="s">
        <v>352</v>
      </c>
      <c r="F26" s="72" t="s">
        <v>534</v>
      </c>
      <c r="G26" s="78" t="s">
        <v>291</v>
      </c>
      <c r="H26" s="76" t="s">
        <v>42</v>
      </c>
      <c r="I26" s="73">
        <v>1407</v>
      </c>
      <c r="J26" s="74">
        <v>200</v>
      </c>
      <c r="K26" s="74">
        <f t="shared" si="0"/>
        <v>281400</v>
      </c>
      <c r="L26" s="51" t="s">
        <v>136</v>
      </c>
      <c r="M26" s="51" t="s">
        <v>13</v>
      </c>
    </row>
    <row r="27" spans="1:13" s="75" customFormat="1" ht="51" x14ac:dyDescent="0.2">
      <c r="A27" s="70" t="s">
        <v>132</v>
      </c>
      <c r="B27" s="71">
        <v>29999</v>
      </c>
      <c r="C27" s="72" t="s">
        <v>37</v>
      </c>
      <c r="D27" s="72" t="s">
        <v>58</v>
      </c>
      <c r="E27" s="72" t="s">
        <v>535</v>
      </c>
      <c r="F27" s="72" t="s">
        <v>536</v>
      </c>
      <c r="G27" s="70" t="s">
        <v>292</v>
      </c>
      <c r="H27" s="71" t="s">
        <v>42</v>
      </c>
      <c r="I27" s="73">
        <v>1</v>
      </c>
      <c r="J27" s="81">
        <v>485339</v>
      </c>
      <c r="K27" s="74">
        <f t="shared" si="0"/>
        <v>485339</v>
      </c>
      <c r="L27" s="51" t="s">
        <v>136</v>
      </c>
      <c r="M27" s="51" t="s">
        <v>13</v>
      </c>
    </row>
    <row r="28" spans="1:13" s="75" customFormat="1" ht="25.5" x14ac:dyDescent="0.2">
      <c r="A28" s="70" t="s">
        <v>132</v>
      </c>
      <c r="B28" s="71">
        <v>29904</v>
      </c>
      <c r="C28" s="72" t="s">
        <v>16</v>
      </c>
      <c r="D28" s="72" t="s">
        <v>293</v>
      </c>
      <c r="E28" s="72" t="s">
        <v>537</v>
      </c>
      <c r="F28" s="72" t="s">
        <v>538</v>
      </c>
      <c r="G28" s="70" t="s">
        <v>294</v>
      </c>
      <c r="H28" s="71"/>
      <c r="I28" s="73">
        <v>86</v>
      </c>
      <c r="J28" s="74">
        <v>1283</v>
      </c>
      <c r="K28" s="74">
        <f t="shared" si="0"/>
        <v>110338</v>
      </c>
      <c r="L28" s="51" t="s">
        <v>136</v>
      </c>
      <c r="M28" s="51" t="s">
        <v>13</v>
      </c>
    </row>
    <row r="29" spans="1:13" s="75" customFormat="1" ht="25.5" x14ac:dyDescent="0.2">
      <c r="A29" s="70" t="s">
        <v>132</v>
      </c>
      <c r="B29" s="71">
        <v>50104</v>
      </c>
      <c r="C29" s="72" t="s">
        <v>23</v>
      </c>
      <c r="D29" s="72" t="s">
        <v>295</v>
      </c>
      <c r="E29" s="131" t="s">
        <v>539</v>
      </c>
      <c r="F29" s="72" t="s">
        <v>540</v>
      </c>
      <c r="G29" s="70" t="s">
        <v>296</v>
      </c>
      <c r="H29" s="71" t="s">
        <v>135</v>
      </c>
      <c r="I29" s="73">
        <v>1</v>
      </c>
      <c r="J29" s="74">
        <v>149000</v>
      </c>
      <c r="K29" s="74">
        <f t="shared" si="0"/>
        <v>149000</v>
      </c>
      <c r="L29" s="51" t="s">
        <v>136</v>
      </c>
      <c r="M29" s="51" t="s">
        <v>13</v>
      </c>
    </row>
    <row r="30" spans="1:13" s="75" customFormat="1" ht="25.5" x14ac:dyDescent="0.2">
      <c r="A30" s="70" t="s">
        <v>132</v>
      </c>
      <c r="B30" s="71">
        <v>29904</v>
      </c>
      <c r="C30" s="72" t="s">
        <v>16</v>
      </c>
      <c r="D30" s="72" t="s">
        <v>293</v>
      </c>
      <c r="E30" s="72" t="s">
        <v>541</v>
      </c>
      <c r="F30" s="72" t="s">
        <v>542</v>
      </c>
      <c r="G30" s="77" t="s">
        <v>297</v>
      </c>
      <c r="H30" s="77" t="s">
        <v>264</v>
      </c>
      <c r="I30" s="77">
        <v>44</v>
      </c>
      <c r="J30" s="77">
        <v>9900</v>
      </c>
      <c r="K30" s="74">
        <f t="shared" si="0"/>
        <v>435600</v>
      </c>
      <c r="L30" s="51" t="s">
        <v>136</v>
      </c>
      <c r="M30" s="51" t="s">
        <v>13</v>
      </c>
    </row>
    <row r="31" spans="1:13" s="75" customFormat="1" ht="25.5" x14ac:dyDescent="0.2">
      <c r="A31" s="70" t="s">
        <v>132</v>
      </c>
      <c r="B31" s="71">
        <v>29904</v>
      </c>
      <c r="C31" s="72" t="s">
        <v>16</v>
      </c>
      <c r="D31" s="72" t="s">
        <v>298</v>
      </c>
      <c r="E31" s="72" t="s">
        <v>543</v>
      </c>
      <c r="F31" s="72" t="s">
        <v>544</v>
      </c>
      <c r="G31" s="70" t="s">
        <v>299</v>
      </c>
      <c r="H31" s="71" t="s">
        <v>300</v>
      </c>
      <c r="I31" s="73">
        <v>316</v>
      </c>
      <c r="J31" s="86">
        <v>6000</v>
      </c>
      <c r="K31" s="74">
        <f t="shared" si="0"/>
        <v>1896000</v>
      </c>
      <c r="L31" s="51" t="s">
        <v>136</v>
      </c>
      <c r="M31" s="51" t="s">
        <v>13</v>
      </c>
    </row>
    <row r="32" spans="1:13" s="75" customFormat="1" ht="25.5" x14ac:dyDescent="0.2">
      <c r="A32" s="70" t="s">
        <v>132</v>
      </c>
      <c r="B32" s="71">
        <v>29904</v>
      </c>
      <c r="C32" s="72" t="s">
        <v>301</v>
      </c>
      <c r="D32" s="72" t="s">
        <v>302</v>
      </c>
      <c r="E32" s="72" t="s">
        <v>545</v>
      </c>
      <c r="F32" s="72" t="s">
        <v>546</v>
      </c>
      <c r="G32" s="70" t="s">
        <v>303</v>
      </c>
      <c r="H32" s="71"/>
      <c r="I32" s="73">
        <v>39</v>
      </c>
      <c r="J32" s="87">
        <v>3850</v>
      </c>
      <c r="K32" s="74">
        <f t="shared" si="0"/>
        <v>150150</v>
      </c>
      <c r="L32" s="51" t="s">
        <v>136</v>
      </c>
      <c r="M32" s="51" t="s">
        <v>13</v>
      </c>
    </row>
    <row r="33" spans="1:13" s="75" customFormat="1" ht="25.5" x14ac:dyDescent="0.2">
      <c r="A33" s="70" t="s">
        <v>132</v>
      </c>
      <c r="B33" s="71">
        <v>29904</v>
      </c>
      <c r="C33" s="72" t="s">
        <v>301</v>
      </c>
      <c r="D33" s="72" t="s">
        <v>302</v>
      </c>
      <c r="E33" s="72" t="s">
        <v>545</v>
      </c>
      <c r="F33" s="72" t="s">
        <v>547</v>
      </c>
      <c r="G33" s="70" t="s">
        <v>304</v>
      </c>
      <c r="H33" s="71"/>
      <c r="I33" s="73">
        <v>33</v>
      </c>
      <c r="J33" s="74">
        <v>2310</v>
      </c>
      <c r="K33" s="74">
        <f t="shared" si="0"/>
        <v>76230</v>
      </c>
      <c r="L33" s="51" t="s">
        <v>136</v>
      </c>
      <c r="M33" s="51" t="s">
        <v>13</v>
      </c>
    </row>
    <row r="34" spans="1:13" s="75" customFormat="1" ht="25.5" x14ac:dyDescent="0.2">
      <c r="A34" s="78" t="s">
        <v>132</v>
      </c>
      <c r="B34" s="71">
        <v>29903</v>
      </c>
      <c r="C34" s="72" t="s">
        <v>16</v>
      </c>
      <c r="D34" s="72" t="s">
        <v>198</v>
      </c>
      <c r="E34" s="131" t="s">
        <v>372</v>
      </c>
      <c r="F34" s="72" t="s">
        <v>548</v>
      </c>
      <c r="G34" s="70" t="s">
        <v>305</v>
      </c>
      <c r="H34" s="76" t="s">
        <v>42</v>
      </c>
      <c r="I34" s="73">
        <v>4974</v>
      </c>
      <c r="J34" s="74">
        <v>195</v>
      </c>
      <c r="K34" s="74">
        <f t="shared" si="0"/>
        <v>969930</v>
      </c>
      <c r="L34" s="51" t="s">
        <v>136</v>
      </c>
      <c r="M34" s="51" t="s">
        <v>13</v>
      </c>
    </row>
    <row r="35" spans="1:13" s="75" customFormat="1" ht="38.25" x14ac:dyDescent="0.2">
      <c r="A35" s="70" t="s">
        <v>132</v>
      </c>
      <c r="B35" s="71">
        <v>29907</v>
      </c>
      <c r="C35" s="72" t="s">
        <v>218</v>
      </c>
      <c r="D35" s="72" t="s">
        <v>306</v>
      </c>
      <c r="E35" s="131" t="s">
        <v>549</v>
      </c>
      <c r="F35" s="72" t="s">
        <v>550</v>
      </c>
      <c r="G35" s="70" t="s">
        <v>307</v>
      </c>
      <c r="H35" s="76" t="s">
        <v>42</v>
      </c>
      <c r="I35" s="73">
        <v>23</v>
      </c>
      <c r="J35" s="74">
        <v>2000</v>
      </c>
      <c r="K35" s="74">
        <f t="shared" si="0"/>
        <v>46000</v>
      </c>
      <c r="L35" s="51" t="s">
        <v>136</v>
      </c>
      <c r="M35" s="51" t="s">
        <v>13</v>
      </c>
    </row>
    <row r="36" spans="1:13" s="75" customFormat="1" ht="25.5" x14ac:dyDescent="0.2">
      <c r="A36" s="70" t="s">
        <v>132</v>
      </c>
      <c r="B36" s="71">
        <v>29904</v>
      </c>
      <c r="C36" s="72" t="s">
        <v>225</v>
      </c>
      <c r="D36" s="72" t="s">
        <v>17</v>
      </c>
      <c r="E36" s="72" t="s">
        <v>551</v>
      </c>
      <c r="F36" s="72" t="s">
        <v>552</v>
      </c>
      <c r="G36" s="70" t="s">
        <v>308</v>
      </c>
      <c r="H36" s="71"/>
      <c r="I36" s="73">
        <v>45</v>
      </c>
      <c r="J36" s="74">
        <v>6600</v>
      </c>
      <c r="K36" s="74">
        <f t="shared" si="0"/>
        <v>297000</v>
      </c>
      <c r="L36" s="51" t="s">
        <v>136</v>
      </c>
      <c r="M36" s="51" t="s">
        <v>13</v>
      </c>
    </row>
    <row r="37" spans="1:13" s="75" customFormat="1" ht="25.5" x14ac:dyDescent="0.2">
      <c r="A37" s="70" t="s">
        <v>132</v>
      </c>
      <c r="B37" s="71">
        <v>29904</v>
      </c>
      <c r="C37" s="72" t="s">
        <v>38</v>
      </c>
      <c r="D37" s="72" t="s">
        <v>223</v>
      </c>
      <c r="E37" s="135" t="s">
        <v>553</v>
      </c>
      <c r="F37" s="135" t="s">
        <v>554</v>
      </c>
      <c r="G37" s="77" t="s">
        <v>309</v>
      </c>
      <c r="H37" s="136" t="s">
        <v>310</v>
      </c>
      <c r="I37" s="77">
        <v>68</v>
      </c>
      <c r="J37" s="77">
        <v>4000</v>
      </c>
      <c r="K37" s="74">
        <f t="shared" si="0"/>
        <v>272000</v>
      </c>
      <c r="L37" s="51" t="s">
        <v>136</v>
      </c>
      <c r="M37" s="51" t="s">
        <v>13</v>
      </c>
    </row>
    <row r="38" spans="1:13" s="75" customFormat="1" ht="25.5" x14ac:dyDescent="0.2">
      <c r="A38" s="70" t="s">
        <v>132</v>
      </c>
      <c r="B38" s="71">
        <v>29907</v>
      </c>
      <c r="C38" s="72" t="s">
        <v>47</v>
      </c>
      <c r="D38" s="72" t="s">
        <v>31</v>
      </c>
      <c r="E38" s="72" t="s">
        <v>555</v>
      </c>
      <c r="F38" s="72" t="s">
        <v>556</v>
      </c>
      <c r="G38" s="70" t="s">
        <v>311</v>
      </c>
      <c r="H38" s="76" t="s">
        <v>42</v>
      </c>
      <c r="I38" s="73">
        <v>2</v>
      </c>
      <c r="J38" s="74">
        <v>69995</v>
      </c>
      <c r="K38" s="74">
        <f t="shared" si="0"/>
        <v>139990</v>
      </c>
      <c r="L38" s="51" t="s">
        <v>136</v>
      </c>
      <c r="M38" s="51" t="s">
        <v>13</v>
      </c>
    </row>
    <row r="39" spans="1:13" s="75" customFormat="1" ht="38.25" x14ac:dyDescent="0.2">
      <c r="A39" s="70" t="s">
        <v>132</v>
      </c>
      <c r="B39" s="71">
        <v>29907</v>
      </c>
      <c r="C39" s="72" t="s">
        <v>312</v>
      </c>
      <c r="D39" s="72" t="s">
        <v>313</v>
      </c>
      <c r="E39" s="72" t="s">
        <v>557</v>
      </c>
      <c r="F39" s="130" t="s">
        <v>558</v>
      </c>
      <c r="G39" s="70" t="s">
        <v>314</v>
      </c>
      <c r="H39" s="76" t="s">
        <v>42</v>
      </c>
      <c r="I39" s="73">
        <v>25</v>
      </c>
      <c r="J39" s="74">
        <v>8000</v>
      </c>
      <c r="K39" s="74">
        <f t="shared" si="0"/>
        <v>200000</v>
      </c>
      <c r="L39" s="51" t="s">
        <v>136</v>
      </c>
      <c r="M39" s="51" t="s">
        <v>13</v>
      </c>
    </row>
    <row r="40" spans="1:13" s="75" customFormat="1" ht="25.5" x14ac:dyDescent="0.2">
      <c r="A40" s="70" t="s">
        <v>132</v>
      </c>
      <c r="B40" s="71">
        <v>29904</v>
      </c>
      <c r="C40" s="72" t="s">
        <v>38</v>
      </c>
      <c r="D40" s="72" t="s">
        <v>143</v>
      </c>
      <c r="E40" s="72" t="s">
        <v>553</v>
      </c>
      <c r="F40" s="72" t="s">
        <v>559</v>
      </c>
      <c r="G40" s="70" t="s">
        <v>315</v>
      </c>
      <c r="H40" s="76" t="s">
        <v>560</v>
      </c>
      <c r="I40" s="73">
        <v>39</v>
      </c>
      <c r="J40" s="74">
        <v>18700</v>
      </c>
      <c r="K40" s="74">
        <f t="shared" si="0"/>
        <v>729300</v>
      </c>
      <c r="L40" s="51" t="s">
        <v>136</v>
      </c>
      <c r="M40" s="51" t="s">
        <v>13</v>
      </c>
    </row>
    <row r="41" spans="1:13" s="75" customFormat="1" ht="25.5" x14ac:dyDescent="0.2">
      <c r="A41" s="78" t="s">
        <v>132</v>
      </c>
      <c r="B41" s="71">
        <v>20203</v>
      </c>
      <c r="C41" s="72" t="s">
        <v>21</v>
      </c>
      <c r="D41" s="72" t="s">
        <v>29</v>
      </c>
      <c r="E41" s="72" t="s">
        <v>561</v>
      </c>
      <c r="F41" s="72" t="s">
        <v>562</v>
      </c>
      <c r="G41" s="71" t="s">
        <v>316</v>
      </c>
      <c r="H41" s="76" t="s">
        <v>42</v>
      </c>
      <c r="I41" s="73">
        <v>53</v>
      </c>
      <c r="J41" s="74">
        <v>5918</v>
      </c>
      <c r="K41" s="74">
        <f t="shared" si="0"/>
        <v>313654</v>
      </c>
      <c r="L41" s="51" t="s">
        <v>136</v>
      </c>
      <c r="M41" s="51" t="s">
        <v>13</v>
      </c>
    </row>
    <row r="42" spans="1:13" s="75" customFormat="1" ht="25.5" x14ac:dyDescent="0.2">
      <c r="A42" s="78" t="s">
        <v>132</v>
      </c>
      <c r="B42" s="71">
        <v>20203</v>
      </c>
      <c r="C42" s="72" t="s">
        <v>18</v>
      </c>
      <c r="D42" s="72" t="s">
        <v>265</v>
      </c>
      <c r="E42" s="72" t="s">
        <v>527</v>
      </c>
      <c r="F42" s="72" t="s">
        <v>528</v>
      </c>
      <c r="G42" s="71" t="s">
        <v>317</v>
      </c>
      <c r="H42" s="76" t="s">
        <v>42</v>
      </c>
      <c r="I42" s="73">
        <v>152</v>
      </c>
      <c r="J42" s="74">
        <v>11025</v>
      </c>
      <c r="K42" s="74">
        <f t="shared" si="0"/>
        <v>1675800</v>
      </c>
      <c r="L42" s="51" t="s">
        <v>136</v>
      </c>
      <c r="M42" s="51" t="s">
        <v>13</v>
      </c>
    </row>
    <row r="43" spans="1:13" s="75" customFormat="1" ht="25.5" x14ac:dyDescent="0.2">
      <c r="A43" s="78" t="s">
        <v>132</v>
      </c>
      <c r="B43" s="71">
        <v>29905</v>
      </c>
      <c r="C43" s="72" t="s">
        <v>203</v>
      </c>
      <c r="D43" s="72" t="s">
        <v>318</v>
      </c>
      <c r="E43" s="131" t="s">
        <v>563</v>
      </c>
      <c r="F43" s="72" t="s">
        <v>564</v>
      </c>
      <c r="G43" s="88" t="s">
        <v>319</v>
      </c>
      <c r="H43" s="76" t="s">
        <v>42</v>
      </c>
      <c r="I43" s="73">
        <v>1083</v>
      </c>
      <c r="J43" s="81">
        <v>72</v>
      </c>
      <c r="K43" s="74">
        <f t="shared" si="0"/>
        <v>77976</v>
      </c>
      <c r="L43" s="51" t="s">
        <v>136</v>
      </c>
      <c r="M43" s="51" t="s">
        <v>13</v>
      </c>
    </row>
    <row r="44" spans="1:13" s="75" customFormat="1" ht="25.5" x14ac:dyDescent="0.2">
      <c r="A44" s="78" t="s">
        <v>132</v>
      </c>
      <c r="B44" s="71">
        <v>29905</v>
      </c>
      <c r="C44" s="72" t="s">
        <v>211</v>
      </c>
      <c r="D44" s="72" t="s">
        <v>320</v>
      </c>
      <c r="E44" s="72" t="s">
        <v>565</v>
      </c>
      <c r="F44" s="72" t="s">
        <v>566</v>
      </c>
      <c r="G44" s="88" t="s">
        <v>321</v>
      </c>
      <c r="H44" s="76" t="s">
        <v>42</v>
      </c>
      <c r="I44" s="73">
        <v>26</v>
      </c>
      <c r="J44" s="81">
        <v>1898</v>
      </c>
      <c r="K44" s="74">
        <f t="shared" si="0"/>
        <v>49348</v>
      </c>
      <c r="L44" s="51" t="s">
        <v>136</v>
      </c>
      <c r="M44" s="51" t="s">
        <v>13</v>
      </c>
    </row>
    <row r="45" spans="1:13" s="75" customFormat="1" ht="25.5" x14ac:dyDescent="0.2">
      <c r="A45" s="78" t="s">
        <v>132</v>
      </c>
      <c r="B45" s="71">
        <v>29903</v>
      </c>
      <c r="C45" s="72" t="s">
        <v>322</v>
      </c>
      <c r="D45" s="72" t="s">
        <v>323</v>
      </c>
      <c r="E45" s="72" t="s">
        <v>565</v>
      </c>
      <c r="F45" s="72" t="s">
        <v>566</v>
      </c>
      <c r="G45" s="88" t="s">
        <v>324</v>
      </c>
      <c r="H45" s="76" t="s">
        <v>42</v>
      </c>
      <c r="I45" s="73">
        <v>52</v>
      </c>
      <c r="J45" s="81">
        <v>1913</v>
      </c>
      <c r="K45" s="74">
        <f t="shared" si="0"/>
        <v>99476</v>
      </c>
      <c r="L45" s="51" t="s">
        <v>136</v>
      </c>
      <c r="M45" s="51" t="s">
        <v>13</v>
      </c>
    </row>
    <row r="46" spans="1:13" s="75" customFormat="1" ht="25.5" x14ac:dyDescent="0.2">
      <c r="A46" s="78" t="s">
        <v>132</v>
      </c>
      <c r="B46" s="71">
        <v>50103</v>
      </c>
      <c r="C46" s="72" t="s">
        <v>16</v>
      </c>
      <c r="D46" s="72" t="s">
        <v>39</v>
      </c>
      <c r="E46" s="72" t="s">
        <v>567</v>
      </c>
      <c r="F46" s="72" t="s">
        <v>568</v>
      </c>
      <c r="G46" s="88" t="s">
        <v>325</v>
      </c>
      <c r="H46" s="76" t="s">
        <v>42</v>
      </c>
      <c r="I46" s="73">
        <v>4</v>
      </c>
      <c r="J46" s="81">
        <v>275000</v>
      </c>
      <c r="K46" s="74">
        <f t="shared" si="0"/>
        <v>1100000</v>
      </c>
      <c r="L46" s="51" t="s">
        <v>136</v>
      </c>
      <c r="M46" s="51" t="s">
        <v>13</v>
      </c>
    </row>
    <row r="47" spans="1:13" s="75" customFormat="1" ht="25.5" x14ac:dyDescent="0.2">
      <c r="A47" s="78" t="s">
        <v>132</v>
      </c>
      <c r="B47" s="71">
        <v>50199</v>
      </c>
      <c r="C47" s="72" t="s">
        <v>16</v>
      </c>
      <c r="D47" s="72" t="s">
        <v>15</v>
      </c>
      <c r="E47" s="131" t="s">
        <v>569</v>
      </c>
      <c r="F47" s="72" t="s">
        <v>570</v>
      </c>
      <c r="G47" s="71" t="s">
        <v>326</v>
      </c>
      <c r="H47" s="76" t="s">
        <v>42</v>
      </c>
      <c r="I47" s="73">
        <v>4</v>
      </c>
      <c r="J47" s="81">
        <v>265000</v>
      </c>
      <c r="K47" s="74">
        <f t="shared" si="0"/>
        <v>1060000</v>
      </c>
      <c r="L47" s="51" t="s">
        <v>136</v>
      </c>
      <c r="M47" s="51" t="s">
        <v>13</v>
      </c>
    </row>
    <row r="48" spans="1:13" s="75" customFormat="1" ht="25.5" x14ac:dyDescent="0.2">
      <c r="A48" s="78" t="s">
        <v>132</v>
      </c>
      <c r="B48" s="71">
        <v>50199</v>
      </c>
      <c r="C48" s="72" t="s">
        <v>16</v>
      </c>
      <c r="D48" s="72" t="s">
        <v>253</v>
      </c>
      <c r="E48" s="72" t="s">
        <v>393</v>
      </c>
      <c r="F48" s="72" t="s">
        <v>571</v>
      </c>
      <c r="G48" s="71" t="s">
        <v>327</v>
      </c>
      <c r="H48" s="76" t="s">
        <v>328</v>
      </c>
      <c r="I48" s="73">
        <v>2</v>
      </c>
      <c r="J48" s="81">
        <v>200000</v>
      </c>
      <c r="K48" s="74">
        <v>400000</v>
      </c>
      <c r="L48" s="51" t="s">
        <v>136</v>
      </c>
      <c r="M48" s="51" t="s">
        <v>13</v>
      </c>
    </row>
    <row r="49" spans="1:13" s="75" customFormat="1" ht="25.5" x14ac:dyDescent="0.2">
      <c r="A49" s="78" t="s">
        <v>132</v>
      </c>
      <c r="B49" s="71">
        <v>50199</v>
      </c>
      <c r="C49" s="72" t="s">
        <v>16</v>
      </c>
      <c r="D49" s="72" t="s">
        <v>253</v>
      </c>
      <c r="E49" s="72" t="s">
        <v>572</v>
      </c>
      <c r="F49" s="72" t="s">
        <v>573</v>
      </c>
      <c r="G49" s="71" t="s">
        <v>329</v>
      </c>
      <c r="H49" s="76" t="s">
        <v>42</v>
      </c>
      <c r="I49" s="73">
        <v>1</v>
      </c>
      <c r="J49" s="81">
        <v>331000</v>
      </c>
      <c r="K49" s="74">
        <f>+I49*J49</f>
        <v>331000</v>
      </c>
      <c r="L49" s="51" t="s">
        <v>136</v>
      </c>
      <c r="M49" s="51" t="s">
        <v>13</v>
      </c>
    </row>
  </sheetData>
  <mergeCells count="2">
    <mergeCell ref="B2:D2"/>
    <mergeCell ref="A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vt:lpstr>
      <vt:lpstr>Agroindustrial</vt:lpstr>
      <vt:lpstr>Administracion y Apoyo</vt:lpstr>
      <vt:lpstr>Infraestructura Penitenciaria</vt:lpstr>
      <vt:lpstr>Prog Transferencias  Zurqui</vt:lpstr>
      <vt:lpstr>Prog Transferencias BP</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Hellen Rios Mendez</dc:creator>
  <cp:lastModifiedBy>Angie Mariana Monge Duran</cp:lastModifiedBy>
  <dcterms:created xsi:type="dcterms:W3CDTF">2013-12-18T13:11:17Z</dcterms:created>
  <dcterms:modified xsi:type="dcterms:W3CDTF">2017-02-01T20:14:41Z</dcterms:modified>
</cp:coreProperties>
</file>